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M:\ABAS-Listed\Sunsweet Public Company Limited\Sun Sweet Plc_Dec 2020 [Y_E]\"/>
    </mc:Choice>
  </mc:AlternateContent>
  <xr:revisionPtr revIDLastSave="0" documentId="13_ncr:1_{D12974C7-0AFD-4750-9C75-A1E5E21DA7F7}" xr6:coauthVersionLast="45" xr6:coauthVersionMax="45" xr10:uidLastSave="{00000000-0000-0000-0000-000000000000}"/>
  <bookViews>
    <workbookView xWindow="-120" yWindow="-120" windowWidth="21840" windowHeight="13140" tabRatio="794" activeTab="4" xr2:uid="{00000000-000D-0000-FFFF-FFFF00000000}"/>
  </bookViews>
  <sheets>
    <sheet name="BS 5-7" sheetId="8" r:id="rId1"/>
    <sheet name="PL8" sheetId="9" r:id="rId2"/>
    <sheet name="EQ_Conso9" sheetId="10" r:id="rId3"/>
    <sheet name="EQ_Comp10" sheetId="11" r:id="rId4"/>
    <sheet name="CF11-12" sheetId="7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" hidden="1">'[1]1999cf'!#REF!</definedName>
    <definedName name="_????" hidden="1">#REF!</definedName>
    <definedName name="__" hidden="1">'[1]1999cf'!#REF!</definedName>
    <definedName name="__????" hidden="1">#REF!</definedName>
    <definedName name="___" hidden="1">'[1]1999cf'!#REF!</definedName>
    <definedName name="___????" hidden="1">#REF!</definedName>
    <definedName name="____" hidden="1">'[1]1999cf'!#REF!</definedName>
    <definedName name="_____" hidden="1">'[1]1999cf'!#REF!</definedName>
    <definedName name="______" hidden="1">'[1]1999cf'!#REF!</definedName>
    <definedName name="__1_" hidden="1">#REF!</definedName>
    <definedName name="__123Graph_B" hidden="1">[2]LRA!#REF!</definedName>
    <definedName name="__123Graph_C" hidden="1">'[3]1999cf'!#REF!</definedName>
    <definedName name="__123Graph_D" hidden="1">[4]FR!#REF!</definedName>
    <definedName name="__123Graph_E" hidden="1">[2]LRA!#REF!</definedName>
    <definedName name="__123Graph_F" hidden="1">[2]LRA!#REF!</definedName>
    <definedName name="__2_" hidden="1">#REF!</definedName>
    <definedName name="_1_" hidden="1">#REF!</definedName>
    <definedName name="_2_" hidden="1">#REF!</definedName>
    <definedName name="_2_????" hidden="1">#REF!</definedName>
    <definedName name="_3_" hidden="1">#REF!</definedName>
    <definedName name="_4_" hidden="1">#REF!</definedName>
    <definedName name="_7_????" hidden="1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a" localSheetId="1" hidden="1">{"'Sheet1'!$A$1:$Y$6"}</definedName>
    <definedName name="aa" hidden="1">{"'Sheet1'!$A$1:$Y$6"}</definedName>
    <definedName name="abbagagbrbagr" hidden="1">#REF!</definedName>
    <definedName name="abwgargv" hidden="1">#REF!</definedName>
    <definedName name="acf" hidden="1">#REF!</definedName>
    <definedName name="acQF" hidden="1">#REF!</definedName>
    <definedName name="acrgl" hidden="1">#REF!</definedName>
    <definedName name="advdsad" hidden="1">#REF!</definedName>
    <definedName name="aebtra" hidden="1">#REF!</definedName>
    <definedName name="aefca" hidden="1">#REF!</definedName>
    <definedName name="aegc" hidden="1">#REF!</definedName>
    <definedName name="aevff" hidden="1">#REF!</definedName>
    <definedName name="afceafc" hidden="1">#REF!</definedName>
    <definedName name="afwe" hidden="1">#REF!</definedName>
    <definedName name="afxca" hidden="1">#REF!</definedName>
    <definedName name="agec" hidden="1">#REF!</definedName>
    <definedName name="agevvgrva" hidden="1">#REF!</definedName>
    <definedName name="agraf" hidden="1">#REF!</definedName>
    <definedName name="aqbse" hidden="1">#REF!</definedName>
    <definedName name="arggrgsa" hidden="1">#REF!</definedName>
    <definedName name="arvav" hidden="1">#REF!</definedName>
    <definedName name="ascz" hidden="1">#REF!</definedName>
    <definedName name="asfdd" hidden="1">#REF!</definedName>
    <definedName name="asfsa" hidden="1">#REF!</definedName>
    <definedName name="asgc" hidden="1">#REF!</definedName>
    <definedName name="asvdavds" hidden="1">#REF!</definedName>
    <definedName name="atbab" hidden="1">#REF!</definedName>
    <definedName name="AuraStyleDefaultsReset" hidden="1">#N/A</definedName>
    <definedName name="ava" hidden="1">#REF!</definedName>
    <definedName name="avave" hidden="1">#REF!</definedName>
    <definedName name="AVd" hidden="1">#REF!</definedName>
    <definedName name="avege" hidden="1">#REF!</definedName>
    <definedName name="avestgev" hidden="1">#REF!</definedName>
    <definedName name="avrgza" hidden="1">#REF!</definedName>
    <definedName name="awfcawe" hidden="1">#REF!</definedName>
    <definedName name="awv" hidden="1">#REF!</definedName>
    <definedName name="azcf" hidden="1">#REF!</definedName>
    <definedName name="bae" hidden="1">#REF!</definedName>
    <definedName name="baera" hidden="1">#REF!</definedName>
    <definedName name="bagfarg" hidden="1">#REF!</definedName>
    <definedName name="bbbdgs" hidden="1">#REF!</definedName>
    <definedName name="bbs" hidden="1">#REF!</definedName>
    <definedName name="bdfz" hidden="1">#REF!</definedName>
    <definedName name="bdfzb" hidden="1">#REF!</definedName>
    <definedName name="bdxdb" hidden="1">#REF!</definedName>
    <definedName name="bdxz" hidden="1">#REF!</definedName>
    <definedName name="ｂｄｚ" hidden="1">#REF!</definedName>
    <definedName name="beaargvagavgr" hidden="1">#REF!</definedName>
    <definedName name="bebabr" hidden="1">#REF!</definedName>
    <definedName name="bessbg" hidden="1">#REF!</definedName>
    <definedName name="BEW" hidden="1">#REF!</definedName>
    <definedName name="bf" hidden="1">#REF!</definedName>
    <definedName name="bfd" hidden="1">#REF!</definedName>
    <definedName name="bfdf" hidden="1">#REF!</definedName>
    <definedName name="bfdzvd" hidden="1">#REF!</definedName>
    <definedName name="bfv" hidden="1">#REF!</definedName>
    <definedName name="bgaaV" hidden="1">#REF!</definedName>
    <definedName name="bgafzdgb" hidden="1">#REF!</definedName>
    <definedName name="bggr" hidden="1">#REF!</definedName>
    <definedName name="bgsegagr" hidden="1">#REF!</definedName>
    <definedName name="bgstrh" hidden="1">#REF!</definedName>
    <definedName name="bgzegrbz" hidden="1">#REF!</definedName>
    <definedName name="bhtrsdbsh" hidden="1">#REF!</definedName>
    <definedName name="bsbsgrg" hidden="1">#REF!</definedName>
    <definedName name="bsesbgr" hidden="1">#REF!</definedName>
    <definedName name="bsg" hidden="1">#REF!</definedName>
    <definedName name="bsgbsa" hidden="1">#REF!</definedName>
    <definedName name="bsgzdf" hidden="1">#REF!</definedName>
    <definedName name="bsrn" hidden="1">#REF!</definedName>
    <definedName name="btsbats" hidden="1">#REF!</definedName>
    <definedName name="btwsb" hidden="1">#REF!</definedName>
    <definedName name="bvqa4t" hidden="1">#REF!</definedName>
    <definedName name="bwsae" hidden="1">#REF!</definedName>
    <definedName name="bxhz" hidden="1">#REF!</definedName>
    <definedName name="bzbz" hidden="1">#REF!</definedName>
    <definedName name="bzd" hidden="1">#REF!</definedName>
    <definedName name="bzz" hidden="1">#REF!</definedName>
    <definedName name="bzzbd" hidden="1">#REF!</definedName>
    <definedName name="Cashflow" localSheetId="1" hidden="1">{"'Sheet1'!$L$16"}</definedName>
    <definedName name="Cashflow" hidden="1">{"'Sheet1'!$L$16"}</definedName>
    <definedName name="cced" hidden="1">#REF!</definedName>
    <definedName name="cdyn" hidden="1">#REF!</definedName>
    <definedName name="CFAF" hidden="1">#REF!</definedName>
    <definedName name="cfaｆヴぇ" hidden="1">#REF!</definedName>
    <definedName name="CFea" hidden="1">#REF!</definedName>
    <definedName name="cfgnngf" hidden="1">#REF!</definedName>
    <definedName name="cgase" hidden="1">#REF!</definedName>
    <definedName name="chanin" localSheetId="3" hidden="1">{#N/A,#N/A,TRUE,"Str.";#N/A,#N/A,TRUE,"Steel &amp; Roof";#N/A,#N/A,TRUE,"Arc.";#N/A,#N/A,TRUE,"Preliminary";#N/A,#N/A,TRUE,"Sum_Prelim"}</definedName>
    <definedName name="chanin" hidden="1">{#N/A,#N/A,TRUE,"Str.";#N/A,#N/A,TRUE,"Steel &amp; Roof";#N/A,#N/A,TRUE,"Arc.";#N/A,#N/A,TRUE,"Preliminary";#N/A,#N/A,TRUE,"Sum_Prelim"}</definedName>
    <definedName name="CHASHFLOW" localSheetId="1" hidden="1">{"'Sheet1'!$L$16"}</definedName>
    <definedName name="CHASHFLOW" hidden="1">{"'Sheet1'!$L$16"}</definedName>
    <definedName name="cmhch" hidden="1">#REF!</definedName>
    <definedName name="CNHF" hidden="1">#REF!</definedName>
    <definedName name="cyjun" hidden="1">#REF!</definedName>
    <definedName name="ｃふぇE" hidden="1">#REF!</definedName>
    <definedName name="dbedbzd" hidden="1">#REF!</definedName>
    <definedName name="dbht" hidden="1">#REF!</definedName>
    <definedName name="ｄｂｘｂｄ" hidden="1">#REF!</definedName>
    <definedName name="ddfe" hidden="1">#REF!</definedName>
    <definedName name="ｄｄｘ" hidden="1">#REF!</definedName>
    <definedName name="deccdqw" hidden="1">#REF!</definedName>
    <definedName name="dfsd" hidden="1">#REF!</definedName>
    <definedName name="dftfd" hidden="1">#REF!</definedName>
    <definedName name="dgdf" hidden="1">#REF!</definedName>
    <definedName name="dgf" hidden="1">#REF!</definedName>
    <definedName name="dhgdf" hidden="1">#REF!</definedName>
    <definedName name="dhndf" hidden="1">#REF!</definedName>
    <definedName name="dhxb" hidden="1">#REF!</definedName>
    <definedName name="ｄｊｈｓｔｎ" hidden="1">#REF!</definedName>
    <definedName name="dkudu" hidden="1">#REF!</definedName>
    <definedName name="dncnxcgf" hidden="1">#REF!</definedName>
    <definedName name="dnhy" hidden="1">#REF!</definedName>
    <definedName name="dnt" hidden="1">#REF!</definedName>
    <definedName name="dntdr" hidden="1">#REF!</definedName>
    <definedName name="ｄqc" hidden="1">#REF!</definedName>
    <definedName name="dssdgvbcx" hidden="1">#REF!</definedName>
    <definedName name="dtyj" hidden="1">#REF!</definedName>
    <definedName name="dxg" hidden="1">#REF!</definedName>
    <definedName name="dzgf" hidden="1">#REF!</definedName>
    <definedName name="dzss" hidden="1">#REF!</definedName>
    <definedName name="easrzzfd" hidden="1">#REF!</definedName>
    <definedName name="eee" hidden="1">#REF!</definedName>
    <definedName name="ergsa" hidden="1">#REF!</definedName>
    <definedName name="esethsh" hidden="1">#REF!</definedName>
    <definedName name="etsyvwsa" hidden="1">#REF!</definedName>
    <definedName name="etyu" hidden="1">#REF!</definedName>
    <definedName name="ewf" hidden="1">#REF!</definedName>
    <definedName name="ezabgazg" hidden="1">#REF!</definedName>
    <definedName name="faevev" hidden="1">#REF!</definedName>
    <definedName name="faewcf" hidden="1">#REF!</definedName>
    <definedName name="fav" hidden="1">#REF!</definedName>
    <definedName name="fawe" hidden="1">#REF!</definedName>
    <definedName name="FAWF" hidden="1">#REF!</definedName>
    <definedName name="fbg" hidden="1">#REF!</definedName>
    <definedName name="fcdfn" hidden="1">#REF!</definedName>
    <definedName name="fdf" hidden="1">#REF!</definedName>
    <definedName name="fdh" hidden="1">#REF!</definedName>
    <definedName name="fdzz" hidden="1">#REF!</definedName>
    <definedName name="ff" hidden="1">#REF!</definedName>
    <definedName name="fgafv" hidden="1">#REF!</definedName>
    <definedName name="fggbd" hidden="1">#REF!</definedName>
    <definedName name="ｆｇｓ" hidden="1">#REF!</definedName>
    <definedName name="fhj" hidden="1">#REF!</definedName>
    <definedName name="ｆｉｌｌ" hidden="1">#REF!</definedName>
    <definedName name="fj" hidden="1">#REF!</definedName>
    <definedName name="fjcf" hidden="1">#REF!</definedName>
    <definedName name="fjfjfj" hidden="1">#REF!</definedName>
    <definedName name="fjhyg" hidden="1">#REF!</definedName>
    <definedName name="fmdhnt" hidden="1">#REF!</definedName>
    <definedName name="fmfn" hidden="1">#REF!</definedName>
    <definedName name="fmuf" hidden="1">#REF!</definedName>
    <definedName name="fsdsd" hidden="1">#REF!</definedName>
    <definedName name="ｆｓだｆ" hidden="1">#REF!</definedName>
    <definedName name="ftnhny" hidden="1">#REF!</definedName>
    <definedName name="fvase" hidden="1">#REF!</definedName>
    <definedName name="fvDfvF" hidden="1">#REF!</definedName>
    <definedName name="fvfa" hidden="1">#REF!</definedName>
    <definedName name="fvmfcu" hidden="1">#REF!</definedName>
    <definedName name="fvwa" hidden="1">#REF!</definedName>
    <definedName name="fvwvwfe" hidden="1">#REF!</definedName>
    <definedName name="fvyut" hidden="1">#REF!</definedName>
    <definedName name="ｆｖさえ" hidden="1">#REF!</definedName>
    <definedName name="fweafc" hidden="1">#REF!</definedName>
    <definedName name="fxb" hidden="1">#REF!</definedName>
    <definedName name="fyjfj" hidden="1">#REF!</definedName>
    <definedName name="FZFZD" hidden="1">#REF!</definedName>
    <definedName name="ｆっふぁｗc" hidden="1">#REF!</definedName>
    <definedName name="gaa" hidden="1">#REF!</definedName>
    <definedName name="gabrfv" hidden="1">#REF!</definedName>
    <definedName name="gaecz" hidden="1">#REF!</definedName>
    <definedName name="gaev" hidden="1">#REF!</definedName>
    <definedName name="garrvv" hidden="1">#REF!</definedName>
    <definedName name="gbaazgb" hidden="1">#REF!</definedName>
    <definedName name="gbargv" hidden="1">#REF!</definedName>
    <definedName name="gbd" hidden="1">#REF!</definedName>
    <definedName name="gbsagvbegsavb" hidden="1">#REF!</definedName>
    <definedName name="gbsgasve" hidden="1">#REF!</definedName>
    <definedName name="gbsxxbg" hidden="1">#REF!</definedName>
    <definedName name="gbvasvSF" hidden="1">#REF!</definedName>
    <definedName name="gbzagb" hidden="1">#REF!</definedName>
    <definedName name="gbzggzr" hidden="1">#REF!</definedName>
    <definedName name="gds" hidden="1">#REF!</definedName>
    <definedName name="gear" hidden="1">#REF!</definedName>
    <definedName name="gfd" hidden="1">#REF!</definedName>
    <definedName name="ｇｆｆ" hidden="1">#REF!</definedName>
    <definedName name="GFFD" hidden="1">#REF!</definedName>
    <definedName name="gfgh" hidden="1">#REF!</definedName>
    <definedName name="gfvvFE" hidden="1">#REF!</definedName>
    <definedName name="ｇｆｚｄ" hidden="1">#REF!</definedName>
    <definedName name="ggrgra" hidden="1">#REF!</definedName>
    <definedName name="GHDZDXG" hidden="1">#REF!</definedName>
    <definedName name="ghestgag" hidden="1">#REF!</definedName>
    <definedName name="ghsshbt" hidden="1">#REF!</definedName>
    <definedName name="gkuku" hidden="1">#REF!</definedName>
    <definedName name="gnfgxnf" hidden="1">#REF!</definedName>
    <definedName name="grbs" hidden="1">#REF!</definedName>
    <definedName name="grsagr" hidden="1">#REF!</definedName>
    <definedName name="grza" hidden="1">#REF!</definedName>
    <definedName name="grzgf" hidden="1">#REF!</definedName>
    <definedName name="gsbbsg" hidden="1">#REF!</definedName>
    <definedName name="gsbsv" hidden="1">#REF!</definedName>
    <definedName name="gsgfg" hidden="1">#REF!</definedName>
    <definedName name="GTFX" hidden="1">#REF!</definedName>
    <definedName name="GV" hidden="1">#REF!</definedName>
    <definedName name="gva" hidden="1">#REF!</definedName>
    <definedName name="gvfgva" hidden="1">#REF!</definedName>
    <definedName name="gvsf" hidden="1">#REF!</definedName>
    <definedName name="gvzs" hidden="1">#REF!</definedName>
    <definedName name="ｇｚｃ" hidden="1">#REF!</definedName>
    <definedName name="gzd" hidden="1">#REF!</definedName>
    <definedName name="GZFZ" hidden="1">#REF!</definedName>
    <definedName name="gzgzsgn" hidden="1">#REF!</definedName>
    <definedName name="gzsrgng" hidden="1">#REF!</definedName>
    <definedName name="ｇふぁ" hidden="1">#REF!</definedName>
    <definedName name="h" localSheetId="1" hidden="1">{"'Sheet1'!$L$16"}</definedName>
    <definedName name="h" hidden="1">{"'Sheet1'!$L$16"}</definedName>
    <definedName name="hay" localSheetId="1" hidden="1">{"'Sheet1'!$L$16"}</definedName>
    <definedName name="hay" hidden="1">{"'Sheet1'!$L$16"}</definedName>
    <definedName name="hb" hidden="1">#REF!</definedName>
    <definedName name="hbb" hidden="1">#REF!</definedName>
    <definedName name="hbhhbd" hidden="1">#REF!</definedName>
    <definedName name="hbsxt" hidden="1">#REF!</definedName>
    <definedName name="ｈｃｖ" hidden="1">#REF!</definedName>
    <definedName name="hdhhgd" hidden="1">#REF!</definedName>
    <definedName name="hey" localSheetId="1" hidden="1">{"'Sheet1'!$L$16"}</definedName>
    <definedName name="hey" hidden="1">{"'Sheet1'!$L$16"}</definedName>
    <definedName name="hezth" hidden="1">#REF!</definedName>
    <definedName name="hfxgdt" hidden="1">#REF!</definedName>
    <definedName name="hgfz" hidden="1">#REF!</definedName>
    <definedName name="hgn" hidden="1">#REF!</definedName>
    <definedName name="hgs" hidden="1">#REF!</definedName>
    <definedName name="hgts" hidden="1">#REF!</definedName>
    <definedName name="hhhh" hidden="1">#REF!</definedName>
    <definedName name="hhxzg" hidden="1">#REF!</definedName>
    <definedName name="ｈｍｇｍｃｃｇｆ" hidden="1">#REF!</definedName>
    <definedName name="hnddhntr" hidden="1">#REF!</definedName>
    <definedName name="HNMZ" hidden="1">#REF!</definedName>
    <definedName name="hnsn" hidden="1">#REF!</definedName>
    <definedName name="hnsrtnn" hidden="1">#REF!</definedName>
    <definedName name="hnsxhsx" hidden="1">#REF!</definedName>
    <definedName name="hntsx" hidden="1">#REF!</definedName>
    <definedName name="hnwstrb" hidden="1">#REF!</definedName>
    <definedName name="hnxbzdx" hidden="1">#REF!</definedName>
    <definedName name="hrhh" hidden="1">#REF!</definedName>
    <definedName name="hrrshsrht" hidden="1">#REF!</definedName>
    <definedName name="hrt" hidden="1">#REF!</definedName>
    <definedName name="hrttrshshtr" hidden="1">#REF!</definedName>
    <definedName name="hsbtrz" hidden="1">#REF!</definedName>
    <definedName name="hsgsg" hidden="1">#REF!</definedName>
    <definedName name="hsrt" hidden="1">#REF!</definedName>
    <definedName name="hstb" hidden="1">#REF!</definedName>
    <definedName name="hstbga" hidden="1">#REF!</definedName>
    <definedName name="hsxbh" hidden="1">#REF!</definedName>
    <definedName name="htbstrh" hidden="1">#REF!</definedName>
    <definedName name="htbzr" hidden="1">#REF!</definedName>
    <definedName name="hthbsx" hidden="1">#REF!</definedName>
    <definedName name="HTML_CodePage" hidden="1">874</definedName>
    <definedName name="HTML_Control" localSheetId="1" hidden="1">{"'Sheet1'!$A$1:$Y$6"}</definedName>
    <definedName name="HTML_Control" hidden="1">{"'Sheet1'!$A$1:$Y$6"}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"C:\BOTHomepage\DataBank\FinMarkets\Bond\yield03.html"</definedName>
    <definedName name="HTML_Title" hidden="1">"Interpolation of T-Bill Yield and Government Bond Yield Curve"</definedName>
    <definedName name="htsrhstr" hidden="1">#REF!</definedName>
    <definedName name="htssrthsh" hidden="1">#REF!</definedName>
    <definedName name="huy" localSheetId="1" hidden="1">{"'Sheet1'!$L$16"}</definedName>
    <definedName name="huy" hidden="1">{"'Sheet1'!$L$16"}</definedName>
    <definedName name="hva" hidden="1">#REF!</definedName>
    <definedName name="hxgth" hidden="1">#REF!</definedName>
    <definedName name="hxjufsxb" hidden="1">#REF!</definedName>
    <definedName name="hxxfdn" hidden="1">#REF!</definedName>
    <definedName name="ｈんｍｃｈｇ" hidden="1">#REF!</definedName>
    <definedName name="ｈんｔｒｓ" hidden="1">#REF!</definedName>
    <definedName name="ibubklhu" hidden="1">#REF!</definedName>
    <definedName name="ifgu" hidden="1">#REF!</definedName>
    <definedName name="iguik" hidden="1">#REF!</definedName>
    <definedName name="ikggki" hidden="1">#REF!</definedName>
    <definedName name="ikvhaefgv" hidden="1">#REF!</definedName>
    <definedName name="IND" hidden="1">#REF!</definedName>
    <definedName name="J" localSheetId="1" hidden="1">{"'Sheet1'!$A$1:$Y$6"}</definedName>
    <definedName name="J" hidden="1">{"'Sheet1'!$A$1:$Y$6"}</definedName>
    <definedName name="jchg" hidden="1">#REF!</definedName>
    <definedName name="jcn" hidden="1">#REF!</definedName>
    <definedName name="ｊｃんｘ" hidden="1">#REF!</definedName>
    <definedName name="jdfh" hidden="1">#REF!</definedName>
    <definedName name="jdjfdjg" hidden="1">#REF!</definedName>
    <definedName name="jdnf" hidden="1">#REF!</definedName>
    <definedName name="jdsxhb" hidden="1">#REF!</definedName>
    <definedName name="jdyjdd" hidden="1">#REF!</definedName>
    <definedName name="jdyt" hidden="1">#REF!</definedName>
    <definedName name="jfc" hidden="1">#REF!</definedName>
    <definedName name="jfcxc" hidden="1">#REF!</definedName>
    <definedName name="jff" hidden="1">#REF!</definedName>
    <definedName name="jffj" hidden="1">#REF!</definedName>
    <definedName name="jfyu" hidden="1">#REF!</definedName>
    <definedName name="jhdj" hidden="1">#REF!</definedName>
    <definedName name="jhdjfh" hidden="1">#REF!</definedName>
    <definedName name="jhyrsdh" hidden="1">#REF!</definedName>
    <definedName name="jky" hidden="1">#REF!</definedName>
    <definedName name="jmgcc" hidden="1">#REF!</definedName>
    <definedName name="JMGCG" hidden="1">#REF!</definedName>
    <definedName name="jmndydb" hidden="1">#REF!</definedName>
    <definedName name="jmtdyjnxd" hidden="1">#REF!</definedName>
    <definedName name="jndcxnh" hidden="1">#REF!</definedName>
    <definedName name="jndhj" hidden="1">#REF!</definedName>
    <definedName name="jndnsxth" hidden="1">#REF!</definedName>
    <definedName name="JNHFC" hidden="1">#REF!</definedName>
    <definedName name="jrdyj" hidden="1">#REF!</definedName>
    <definedName name="jrdytj" hidden="1">#REF!</definedName>
    <definedName name="jsns" hidden="1">#REF!</definedName>
    <definedName name="jv" hidden="1">#REF!</definedName>
    <definedName name="jxntg" hidden="1">#REF!</definedName>
    <definedName name="jxxgft" hidden="1">#REF!</definedName>
    <definedName name="jyd" hidden="1">#REF!</definedName>
    <definedName name="jydtryj" hidden="1">#REF!</definedName>
    <definedName name="jyhh" hidden="1">#REF!</definedName>
    <definedName name="jysjysj" hidden="1">#REF!</definedName>
    <definedName name="jytnj" hidden="1">#REF!</definedName>
    <definedName name="jyusdjd" hidden="1">#REF!</definedName>
    <definedName name="kbv" hidden="1">#REF!</definedName>
    <definedName name="kduty" hidden="1">#REF!</definedName>
    <definedName name="kfuck" hidden="1">#REF!</definedName>
    <definedName name="kgh" hidden="1">#REF!</definedName>
    <definedName name="kjbf" hidden="1">#REF!</definedName>
    <definedName name="kjvg" hidden="1">#REF!</definedName>
    <definedName name="kkgu" hidden="1">#REF!</definedName>
    <definedName name="kufgv" hidden="1">#REF!</definedName>
    <definedName name="kuggku" hidden="1">#REF!</definedName>
    <definedName name="kuk" hidden="1">#REF!</definedName>
    <definedName name="kukfcck" hidden="1">#REF!</definedName>
    <definedName name="kukuy" hidden="1">#REF!</definedName>
    <definedName name="kyd" hidden="1">#REF!</definedName>
    <definedName name="ljkgjgfyffdjdjd" hidden="1">#REF!</definedName>
    <definedName name="luy" hidden="1">#REF!</definedName>
    <definedName name="MCCHN" hidden="1">#REF!</definedName>
    <definedName name="mfg" hidden="1">#REF!</definedName>
    <definedName name="mhg" hidden="1">#REF!</definedName>
    <definedName name="mjfdyujd" hidden="1">#REF!</definedName>
    <definedName name="mjfgj" hidden="1">#REF!</definedName>
    <definedName name="mjnfmnhg" hidden="1">#REF!</definedName>
    <definedName name="mnjvdcngf" hidden="1">#REF!</definedName>
    <definedName name="ｍんｈｃｖｈ" hidden="1">#REF!</definedName>
    <definedName name="N" localSheetId="1" hidden="1">{"'Sheet1'!$L$16"}</definedName>
    <definedName name="N" hidden="1">{"'Sheet1'!$L$16"}</definedName>
    <definedName name="nasan" hidden="1">#REF!</definedName>
    <definedName name="nbxxbn" hidden="1">#REF!</definedName>
    <definedName name="nccfgn" hidden="1">#REF!</definedName>
    <definedName name="NCGCN" hidden="1">#REF!</definedName>
    <definedName name="NCGFN" hidden="1">#REF!</definedName>
    <definedName name="ncxnncx" hidden="1">#REF!</definedName>
    <definedName name="ndhdnsbh" hidden="1">#REF!</definedName>
    <definedName name="nesbnse" hidden="1">#REF!</definedName>
    <definedName name="nfgnsngf" hidden="1">#REF!</definedName>
    <definedName name="NFN" hidden="1">#REF!</definedName>
    <definedName name="nfnng" hidden="1">#REF!</definedName>
    <definedName name="nfx" hidden="1">#REF!</definedName>
    <definedName name="ngmm" hidden="1">#REF!</definedName>
    <definedName name="nhddhn" hidden="1">#REF!</definedName>
    <definedName name="nhdsnbdht" hidden="1">#REF!</definedName>
    <definedName name="nhfxnfg" hidden="1">#REF!</definedName>
    <definedName name="nhnfxc" hidden="1">#REF!</definedName>
    <definedName name="nhnhdc" hidden="1">#REF!</definedName>
    <definedName name="nhstrsb" hidden="1">#REF!</definedName>
    <definedName name="nhxfgxcn" hidden="1">#REF!</definedName>
    <definedName name="nhxngf" hidden="1">#REF!</definedName>
    <definedName name="njhd" hidden="1">#REF!</definedName>
    <definedName name="nncfcf" hidden="1">#REF!</definedName>
    <definedName name="nnchd" hidden="1">#REF!</definedName>
    <definedName name="nnnnnnnnnnnnnnnnnnnn" hidden="1">#REF!</definedName>
    <definedName name="nnnnrst" hidden="1">#REF!</definedName>
    <definedName name="nrdtsrhb" hidden="1">#REF!</definedName>
    <definedName name="nrtxd" hidden="1">#REF!</definedName>
    <definedName name="nsfxd" hidden="1">#REF!</definedName>
    <definedName name="nsrs" hidden="1">#REF!</definedName>
    <definedName name="nsu" hidden="1">#REF!</definedName>
    <definedName name="nswsn" hidden="1">#REF!</definedName>
    <definedName name="nvc" hidden="1">#REF!</definedName>
    <definedName name="nvxc" hidden="1">#REF!</definedName>
    <definedName name="nws" hidden="1">#REF!</definedName>
    <definedName name="nxfg" hidden="1">#REF!</definedName>
    <definedName name="nxfgc" hidden="1">#REF!</definedName>
    <definedName name="nxfgn" hidden="1">#REF!</definedName>
    <definedName name="ny" hidden="1">#REF!</definedName>
    <definedName name="nydc" hidden="1">#REF!</definedName>
    <definedName name="NYJND" hidden="1">#REF!</definedName>
    <definedName name="nyst" hidden="1">#REF!</definedName>
    <definedName name="pha.Bill._OF._.QTY." localSheetId="3" hidden="1">{#N/A,#N/A,TRUE,"Str.";#N/A,#N/A,TRUE,"Steel &amp; Roof";#N/A,#N/A,TRUE,"Arc.";#N/A,#N/A,TRUE,"Preliminary";#N/A,#N/A,TRUE,"Sum_Prelim"}</definedName>
    <definedName name="pha.Bill._OF._.QTY." hidden="1">{#N/A,#N/A,TRUE,"Str.";#N/A,#N/A,TRUE,"Steel &amp; Roof";#N/A,#N/A,TRUE,"Arc.";#N/A,#N/A,TRUE,"Preliminary";#N/A,#N/A,TRUE,"Sum_Prelim"}</definedName>
    <definedName name="PONG" localSheetId="3" hidden="1">{#N/A,#N/A,TRUE,"Str.";#N/A,#N/A,TRUE,"Steel &amp; Roof";#N/A,#N/A,TRUE,"Arc.";#N/A,#N/A,TRUE,"Preliminary";#N/A,#N/A,TRUE,"Sum_Prelim"}</definedName>
    <definedName name="PONG" hidden="1">{#N/A,#N/A,TRUE,"Str.";#N/A,#N/A,TRUE,"Steel &amp; Roof";#N/A,#N/A,TRUE,"Arc.";#N/A,#N/A,TRUE,"Preliminary";#N/A,#N/A,TRUE,"Sum_Prelim"}</definedName>
    <definedName name="PopCache_GL_INTERFACE_REFERENCE7" hidden="1">[5]PopCache!$A$1:$A$2</definedName>
    <definedName name="qarvc" hidden="1">#REF!</definedName>
    <definedName name="qavr" hidden="1">#REF!</definedName>
    <definedName name="qaweqr" hidden="1">#REF!</definedName>
    <definedName name="quant" localSheetId="3" hidden="1">{#N/A,#N/A,TRUE,"Str.";#N/A,#N/A,TRUE,"Steel &amp; Roof";#N/A,#N/A,TRUE,"Arc.";#N/A,#N/A,TRUE,"Preliminary";#N/A,#N/A,TRUE,"Sum_Prelim"}</definedName>
    <definedName name="quant" hidden="1">{#N/A,#N/A,TRUE,"Str.";#N/A,#N/A,TRUE,"Steel &amp; Roof";#N/A,#N/A,TRUE,"Arc.";#N/A,#N/A,TRUE,"Preliminary";#N/A,#N/A,TRUE,"Sum_Prelim"}</definedName>
    <definedName name="rbaa" hidden="1">#REF!</definedName>
    <definedName name="rcf" hidden="1">#REF!</definedName>
    <definedName name="rdsymxh" hidden="1">#REF!</definedName>
    <definedName name="resb" hidden="1">#REF!</definedName>
    <definedName name="rfc" hidden="1">#REF!</definedName>
    <definedName name="rgagrba" hidden="1">#REF!</definedName>
    <definedName name="rnnagr" hidden="1">#REF!</definedName>
    <definedName name="rnws" hidden="1">#REF!</definedName>
    <definedName name="rsgtshrt" hidden="1">#REF!</definedName>
    <definedName name="ｒｓｒ" hidden="1">#REF!</definedName>
    <definedName name="rtshrt" hidden="1">#REF!</definedName>
    <definedName name="ryrtyw" hidden="1">#REF!</definedName>
    <definedName name="Sacd" hidden="1">#REF!</definedName>
    <definedName name="saegzd" hidden="1">#REF!</definedName>
    <definedName name="ｓAVF" hidden="1">#REF!</definedName>
    <definedName name="sbgsbg" hidden="1">#REF!</definedName>
    <definedName name="sdfgh" hidden="1">#REF!</definedName>
    <definedName name="ＳＤＦＧヴぁＧ" hidden="1">#REF!</definedName>
    <definedName name="sdg" hidden="1">#REF!</definedName>
    <definedName name="sdgfhz" hidden="1">#REF!</definedName>
    <definedName name="seb" hidden="1">#REF!</definedName>
    <definedName name="sesbsrt" hidden="1">#REF!</definedName>
    <definedName name="sf" hidden="1">#REF!</definedName>
    <definedName name="sffd" hidden="1">#REF!</definedName>
    <definedName name="sfsfddfs" hidden="1">#REF!</definedName>
    <definedName name="sfvffz" hidden="1">#REF!</definedName>
    <definedName name="sg" hidden="1">#REF!</definedName>
    <definedName name="sgjg" hidden="1">#REF!</definedName>
    <definedName name="sh" hidden="1">#REF!</definedName>
    <definedName name="SHBZGZ" hidden="1">#REF!</definedName>
    <definedName name="shhsa" hidden="1">#REF!</definedName>
    <definedName name="shzf" hidden="1">#REF!</definedName>
    <definedName name="sn" hidden="1">#REF!</definedName>
    <definedName name="snhtrbsbza" hidden="1">#REF!</definedName>
    <definedName name="srhsrsrs" hidden="1">#REF!</definedName>
    <definedName name="srjtsrj" hidden="1">#REF!</definedName>
    <definedName name="SRYTB" hidden="1">#REF!</definedName>
    <definedName name="stbasgt" hidden="1">#REF!</definedName>
    <definedName name="stbsab" hidden="1">#REF!</definedName>
    <definedName name="stbsgv" hidden="1">#REF!</definedName>
    <definedName name="sthbrzv" hidden="1">#REF!</definedName>
    <definedName name="stzaz" hidden="1">#REF!</definedName>
    <definedName name="swbrt" hidden="1">#REF!</definedName>
    <definedName name="sytsreys" hidden="1">#REF!</definedName>
    <definedName name="szgzr" hidden="1">#REF!</definedName>
    <definedName name="TAIK" hidden="1">#REF!</definedName>
    <definedName name="TB_June" hidden="1">#REF!</definedName>
    <definedName name="tbsbst" hidden="1">#REF!</definedName>
    <definedName name="TEEE" hidden="1">#REF!</definedName>
    <definedName name="TEPP" hidden="1">#REF!</definedName>
    <definedName name="test1" hidden="1">'[1]1999cf'!#REF!</definedName>
    <definedName name="thrb" hidden="1">#REF!</definedName>
    <definedName name="trhsrhsrt" hidden="1">#REF!</definedName>
    <definedName name="trsshtr" hidden="1">#REF!</definedName>
    <definedName name="tsrhsw" hidden="1">#REF!</definedName>
    <definedName name="tsrst" hidden="1">#REF!</definedName>
    <definedName name="tssn" hidden="1">#REF!</definedName>
    <definedName name="tstbhs" hidden="1">#REF!</definedName>
    <definedName name="TTT" hidden="1">#REF!</definedName>
    <definedName name="tyest" hidden="1">#REF!</definedName>
    <definedName name="UFMNCGJ" hidden="1">#REF!</definedName>
    <definedName name="ufyfkuy" hidden="1">#REF!</definedName>
    <definedName name="vaga" hidden="1">#REF!</definedName>
    <definedName name="var" hidden="1">#REF!</definedName>
    <definedName name="vasAF" hidden="1">#REF!</definedName>
    <definedName name="vavf" hidden="1">#REF!</definedName>
    <definedName name="vbdzfb" hidden="1">#REF!</definedName>
    <definedName name="vdfv" hidden="1">#REF!</definedName>
    <definedName name="vdsfd" hidden="1">#REF!</definedName>
    <definedName name="vEF" hidden="1">#REF!</definedName>
    <definedName name="vf" hidden="1">#REF!</definedName>
    <definedName name="vfdff" hidden="1">#REF!</definedName>
    <definedName name="ｖｆｓｖ" hidden="1">#REF!</definedName>
    <definedName name="vfvz" hidden="1">#REF!</definedName>
    <definedName name="vgearg" hidden="1">#REF!</definedName>
    <definedName name="vgravz" hidden="1">#REF!</definedName>
    <definedName name="vgresv" hidden="1">#REF!</definedName>
    <definedName name="vjm" hidden="1">#REF!</definedName>
    <definedName name="vnyj" hidden="1">#REF!</definedName>
    <definedName name="vrawef" hidden="1">#REF!</definedName>
    <definedName name="vSADV" hidden="1">#REF!</definedName>
    <definedName name="VSD" hidden="1">#REF!</definedName>
    <definedName name="vsgs" hidden="1">#REF!</definedName>
    <definedName name="vsvf" hidden="1">#REF!</definedName>
    <definedName name="vvsavgas" hidden="1">#REF!</definedName>
    <definedName name="vvv" hidden="1">#REF!</definedName>
    <definedName name="VVZ" hidden="1">#REF!</definedName>
    <definedName name="vxz" hidden="1">#REF!</definedName>
    <definedName name="vzfvzf" hidden="1">#REF!</definedName>
    <definedName name="vzs" hidden="1">#REF!</definedName>
    <definedName name="ｖさ" hidden="1">#REF!</definedName>
    <definedName name="w5n" hidden="1">#REF!</definedName>
    <definedName name="waerwb" hidden="1">#REF!</definedName>
    <definedName name="wag" hidden="1">#REF!</definedName>
    <definedName name="wef" hidden="1">#REF!</definedName>
    <definedName name="wes" hidden="1">#REF!</definedName>
    <definedName name="wrn.BILLS._.OF._.QUANTITY." localSheetId="3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W5349eed1cc8a40c7ae685e30e4518c9e_634400356541093750" hidden="1">#REF!</definedName>
    <definedName name="WW5349eed1cc8a40c7ae685e30e4518c9e_634400357170625000" hidden="1">#REF!</definedName>
    <definedName name="WW5349eed1cc8a40c7ae685e30e4518c9e_634401281374218750" hidden="1">#REF!</definedName>
    <definedName name="wy5n4" hidden="1">#REF!</definedName>
    <definedName name="xchvxc" hidden="1">#REF!</definedName>
    <definedName name="XDF" hidden="1">#REF!</definedName>
    <definedName name="xdfvb" hidden="1">#REF!</definedName>
    <definedName name="xdgvhbxz" hidden="1">#REF!</definedName>
    <definedName name="xｇｆ" hidden="1">#REF!</definedName>
    <definedName name="xgfbxgf" hidden="1">#REF!</definedName>
    <definedName name="XNGF" hidden="1">#REF!</definedName>
    <definedName name="xngfe" hidden="1">#REF!</definedName>
    <definedName name="xngfnxgf" hidden="1">#REF!</definedName>
    <definedName name="xtrhb" hidden="1">#REF!</definedName>
    <definedName name="xxx" hidden="1">#REF!</definedName>
    <definedName name="xxz" hidden="1">#REF!</definedName>
    <definedName name="xyz" hidden="1">#REF!</definedName>
    <definedName name="xzd" hidden="1">#REF!</definedName>
    <definedName name="y" hidden="1">#REF!</definedName>
    <definedName name="yenaern" hidden="1">#REF!</definedName>
    <definedName name="ynsrt" hidden="1">#REF!</definedName>
    <definedName name="YOK" localSheetId="3" hidden="1">{#N/A,#N/A,TRUE,"Str.";#N/A,#N/A,TRUE,"Steel &amp; Roof";#N/A,#N/A,TRUE,"Arc.";#N/A,#N/A,TRUE,"Preliminary";#N/A,#N/A,TRUE,"Sum_Prelim"}</definedName>
    <definedName name="YOK" hidden="1">{#N/A,#N/A,TRUE,"Str.";#N/A,#N/A,TRUE,"Steel &amp; Roof";#N/A,#N/A,TRUE,"Arc.";#N/A,#N/A,TRUE,"Preliminary";#N/A,#N/A,TRUE,"Sum_Prelim"}</definedName>
    <definedName name="ytd" hidden="1">#REF!</definedName>
    <definedName name="yui" hidden="1">#REF!</definedName>
    <definedName name="za" hidden="1">#REF!</definedName>
    <definedName name="zbd" hidden="1">#REF!</definedName>
    <definedName name="zd" hidden="1">#REF!</definedName>
    <definedName name="zdf" hidden="1">#REF!</definedName>
    <definedName name="zef" hidden="1">#REF!</definedName>
    <definedName name="zf" hidden="1">#REF!</definedName>
    <definedName name="zfd" hidden="1">#REF!</definedName>
    <definedName name="zgbSGF" hidden="1">#REF!</definedName>
    <definedName name="zggzx" hidden="1">#REF!</definedName>
    <definedName name="zgrv" hidden="1">#REF!</definedName>
    <definedName name="zgvf" hidden="1">#REF!</definedName>
    <definedName name="zgvr" hidden="1">#REF!</definedName>
    <definedName name="zgzb" hidden="1">#REF!</definedName>
    <definedName name="zgzgfv" hidden="1">#REF!</definedName>
    <definedName name="zrg" hidden="1">#REF!</definedName>
    <definedName name="zscd" hidden="1">#REF!</definedName>
    <definedName name="ｚｓｖｇｆ" hidden="1">#REF!</definedName>
    <definedName name="zvsz" hidden="1">#REF!</definedName>
    <definedName name="zvvv" hidden="1">#REF!</definedName>
    <definedName name="zvzz" hidden="1">#REF!</definedName>
    <definedName name="zzg" hidden="1">#REF!</definedName>
    <definedName name="ｚｚｖｆ" hidden="1">#REF!</definedName>
    <definedName name="あｆかｆ" hidden="1">#REF!</definedName>
    <definedName name="あｖ" hidden="1">#REF!</definedName>
    <definedName name="えWFA" hidden="1">#REF!</definedName>
    <definedName name="かｃｄｄｃ" hidden="1">#REF!</definedName>
    <definedName name="がえｗｆｖ" hidden="1">#REF!</definedName>
    <definedName name="資金繰り表" localSheetId="1" hidden="1">{"'Sheet1'!$L$16"}</definedName>
    <definedName name="資金繰り表" hidden="1">{"'Sheet1'!$L$16"}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6" i="11" l="1"/>
  <c r="T17" i="10"/>
  <c r="X17" i="10" s="1"/>
  <c r="R17" i="10"/>
  <c r="L87" i="7" l="1"/>
  <c r="H87" i="7"/>
  <c r="S32" i="11" l="1"/>
  <c r="T28" i="10"/>
  <c r="T33" i="10"/>
  <c r="J83" i="7" l="1"/>
  <c r="J56" i="7"/>
  <c r="J29" i="7"/>
  <c r="J41" i="7" s="1"/>
  <c r="J45" i="7" s="1"/>
  <c r="N83" i="7"/>
  <c r="N56" i="7"/>
  <c r="N29" i="7"/>
  <c r="N41" i="7" s="1"/>
  <c r="N45" i="7" s="1"/>
  <c r="N85" i="7" s="1"/>
  <c r="N90" i="7" s="1"/>
  <c r="S25" i="11"/>
  <c r="S33" i="11"/>
  <c r="Q33" i="11"/>
  <c r="K30" i="11"/>
  <c r="K36" i="11" s="1"/>
  <c r="I30" i="11"/>
  <c r="I36" i="11" s="1"/>
  <c r="S27" i="11"/>
  <c r="O30" i="11"/>
  <c r="O36" i="11" s="1"/>
  <c r="M30" i="11"/>
  <c r="G30" i="11"/>
  <c r="G36" i="11" s="1"/>
  <c r="E30" i="11"/>
  <c r="E36" i="11" s="1"/>
  <c r="R26" i="10"/>
  <c r="R31" i="10" s="1"/>
  <c r="R35" i="10"/>
  <c r="R34" i="10"/>
  <c r="T34" i="10" s="1"/>
  <c r="X34" i="10" s="1"/>
  <c r="V37" i="10"/>
  <c r="L31" i="10"/>
  <c r="L37" i="10" s="1"/>
  <c r="J31" i="10"/>
  <c r="J37" i="10" s="1"/>
  <c r="H31" i="10"/>
  <c r="H37" i="10" s="1"/>
  <c r="X28" i="10"/>
  <c r="P31" i="10"/>
  <c r="P37" i="10" s="1"/>
  <c r="N31" i="10"/>
  <c r="F31" i="10"/>
  <c r="F37" i="10" s="1"/>
  <c r="F51" i="9"/>
  <c r="F35" i="9"/>
  <c r="F14" i="9"/>
  <c r="F23" i="9" s="1"/>
  <c r="F26" i="9" s="1"/>
  <c r="F41" i="9" s="1"/>
  <c r="F44" i="9" s="1"/>
  <c r="J51" i="9"/>
  <c r="J35" i="9"/>
  <c r="J14" i="9"/>
  <c r="J23" i="9" s="1"/>
  <c r="J26" i="9" s="1"/>
  <c r="J41" i="9" s="1"/>
  <c r="J44" i="9" s="1"/>
  <c r="G128" i="8"/>
  <c r="G131" i="8" s="1"/>
  <c r="G83" i="8"/>
  <c r="G74" i="8"/>
  <c r="G33" i="8"/>
  <c r="G21" i="8"/>
  <c r="K128" i="8"/>
  <c r="K131" i="8" s="1"/>
  <c r="K83" i="8"/>
  <c r="K74" i="8"/>
  <c r="K33" i="8"/>
  <c r="K21" i="8"/>
  <c r="K36" i="8" l="1"/>
  <c r="K86" i="8"/>
  <c r="K134" i="8" s="1"/>
  <c r="J38" i="9"/>
  <c r="Q36" i="11"/>
  <c r="F38" i="9"/>
  <c r="G36" i="8"/>
  <c r="G86" i="8"/>
  <c r="G134" i="8" s="1"/>
  <c r="J85" i="7"/>
  <c r="J90" i="7" s="1"/>
  <c r="S30" i="11"/>
  <c r="T26" i="10"/>
  <c r="R37" i="10"/>
  <c r="L83" i="7"/>
  <c r="H83" i="7"/>
  <c r="L56" i="7"/>
  <c r="H56" i="7"/>
  <c r="T31" i="10" l="1"/>
  <c r="S18" i="11"/>
  <c r="S20" i="11" l="1"/>
  <c r="Q20" i="11"/>
  <c r="Q18" i="11"/>
  <c r="R21" i="10"/>
  <c r="T21" i="10" s="1"/>
  <c r="X21" i="10" s="1"/>
  <c r="R19" i="10"/>
  <c r="T19" i="10" s="1"/>
  <c r="X19" i="10" s="1"/>
  <c r="A51" i="8"/>
  <c r="A99" i="8"/>
  <c r="H14" i="9"/>
  <c r="H35" i="9"/>
  <c r="A62" i="7"/>
  <c r="D35" i="9"/>
  <c r="D14" i="9"/>
  <c r="D23" i="9" s="1"/>
  <c r="I128" i="8"/>
  <c r="I131" i="8" s="1"/>
  <c r="E128" i="8"/>
  <c r="E131" i="8" s="1"/>
  <c r="A97" i="8"/>
  <c r="A49" i="8"/>
  <c r="A1" i="10"/>
  <c r="A1" i="11" s="1"/>
  <c r="A1" i="7" s="1"/>
  <c r="A60" i="7" s="1"/>
  <c r="A96" i="8"/>
  <c r="A145" i="8" s="1"/>
  <c r="A39" i="11" s="1"/>
  <c r="A59" i="7" s="1"/>
  <c r="A111" i="7" s="1"/>
  <c r="A1" i="9"/>
  <c r="A56" i="9"/>
  <c r="I83" i="8"/>
  <c r="E83" i="8"/>
  <c r="I74" i="8"/>
  <c r="E74" i="8"/>
  <c r="I33" i="8"/>
  <c r="E33" i="8"/>
  <c r="I21" i="8"/>
  <c r="E21" i="8"/>
  <c r="A40" i="10"/>
  <c r="D26" i="9" l="1"/>
  <c r="D38" i="9" s="1"/>
  <c r="H11" i="7"/>
  <c r="I86" i="8"/>
  <c r="I134" i="8" s="1"/>
  <c r="Q22" i="11"/>
  <c r="N23" i="10"/>
  <c r="F23" i="10"/>
  <c r="H23" i="10"/>
  <c r="J23" i="10"/>
  <c r="L23" i="10"/>
  <c r="P23" i="10"/>
  <c r="V23" i="10"/>
  <c r="V26" i="10" s="1"/>
  <c r="X26" i="10" s="1"/>
  <c r="X31" i="10" s="1"/>
  <c r="H23" i="9"/>
  <c r="E86" i="8"/>
  <c r="E134" i="8" s="1"/>
  <c r="I36" i="8"/>
  <c r="S22" i="11"/>
  <c r="E36" i="8"/>
  <c r="T23" i="10"/>
  <c r="H29" i="7" l="1"/>
  <c r="H41" i="7" s="1"/>
  <c r="H45" i="7" s="1"/>
  <c r="H26" i="9"/>
  <c r="H41" i="9" s="1"/>
  <c r="H44" i="9" s="1"/>
  <c r="L11" i="7"/>
  <c r="L29" i="7" s="1"/>
  <c r="L41" i="7" s="1"/>
  <c r="L45" i="7" s="1"/>
  <c r="L85" i="7" s="1"/>
  <c r="L90" i="7" s="1"/>
  <c r="D41" i="9"/>
  <c r="D44" i="9" s="1"/>
  <c r="D51" i="9"/>
  <c r="N35" i="10"/>
  <c r="R23" i="10"/>
  <c r="X23" i="10"/>
  <c r="H38" i="9" l="1"/>
  <c r="M34" i="11" s="1"/>
  <c r="H85" i="7"/>
  <c r="H90" i="7" s="1"/>
  <c r="H51" i="9"/>
  <c r="T35" i="10"/>
  <c r="N37" i="10"/>
  <c r="M22" i="11"/>
  <c r="G22" i="11"/>
  <c r="I22" i="11"/>
  <c r="E22" i="11"/>
  <c r="K22" i="11"/>
  <c r="O22" i="11"/>
  <c r="S34" i="11" l="1"/>
  <c r="S36" i="11" s="1"/>
  <c r="M36" i="11"/>
  <c r="X35" i="10"/>
  <c r="X37" i="10" s="1"/>
  <c r="T37" i="10"/>
</calcChain>
</file>

<file path=xl/sharedStrings.xml><?xml version="1.0" encoding="utf-8"?>
<sst xmlns="http://schemas.openxmlformats.org/spreadsheetml/2006/main" count="399" uniqueCount="222">
  <si>
    <t>-</t>
  </si>
  <si>
    <t xml:space="preserve"> </t>
  </si>
  <si>
    <t>Statement of Financial Position</t>
  </si>
  <si>
    <t>Assets</t>
  </si>
  <si>
    <t>Current assets</t>
  </si>
  <si>
    <t>Cash and cash equivalents</t>
  </si>
  <si>
    <t>Inventories</t>
  </si>
  <si>
    <t>Other current assets</t>
  </si>
  <si>
    <t>Total current assets</t>
  </si>
  <si>
    <t>Baht</t>
  </si>
  <si>
    <t>Notes</t>
  </si>
  <si>
    <t>Non-current assets</t>
  </si>
  <si>
    <t>Property, plant and equipment, net</t>
  </si>
  <si>
    <t>Intangible assets, net</t>
  </si>
  <si>
    <t>Total non-current assets</t>
  </si>
  <si>
    <t>Total assets</t>
  </si>
  <si>
    <t>Current liabilities</t>
  </si>
  <si>
    <t>from financial institutions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</si>
  <si>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</si>
  <si>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</si>
  <si>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</si>
  <si>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</si>
  <si>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</si>
  <si>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</si>
  <si>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</si>
  <si>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>Authorised share capital</t>
  </si>
  <si>
    <t>Unappropriated</t>
  </si>
  <si>
    <t>Non-controlling interests</t>
  </si>
  <si>
    <t>Gross profit</t>
  </si>
  <si>
    <t>Other income</t>
  </si>
  <si>
    <t>Selling expenses</t>
  </si>
  <si>
    <t>Administrative expenses</t>
  </si>
  <si>
    <t>Finance costs</t>
  </si>
  <si>
    <t>Income tax</t>
  </si>
  <si>
    <t>share capital</t>
  </si>
  <si>
    <t>equity</t>
  </si>
  <si>
    <t>Total</t>
  </si>
  <si>
    <t>Non-</t>
  </si>
  <si>
    <t>controlling</t>
  </si>
  <si>
    <t>interests</t>
  </si>
  <si>
    <t>Adjustments for:</t>
  </si>
  <si>
    <t>Income tax paid</t>
  </si>
  <si>
    <t>Cash flows from investing activities</t>
  </si>
  <si>
    <t>Net cash used in investing activities</t>
  </si>
  <si>
    <t>Cash flows from financing activities</t>
  </si>
  <si>
    <t xml:space="preserve">Statement of Cash Flows </t>
  </si>
  <si>
    <t>Trade and other receivables, net</t>
  </si>
  <si>
    <t>Trade and other payables</t>
  </si>
  <si>
    <t xml:space="preserve">   Owners of the parent </t>
  </si>
  <si>
    <t xml:space="preserve">   Non-controlling interests</t>
  </si>
  <si>
    <t>Discount from</t>
  </si>
  <si>
    <t xml:space="preserve">Consolidated </t>
  </si>
  <si>
    <t>Separate</t>
  </si>
  <si>
    <t>Liabilities and equity</t>
  </si>
  <si>
    <t>Equity</t>
  </si>
  <si>
    <t>Total equity</t>
  </si>
  <si>
    <t>Total liabilities and equity</t>
  </si>
  <si>
    <t>Statement of Changes in Equity</t>
  </si>
  <si>
    <t>Consolidated financial statements</t>
  </si>
  <si>
    <t>Separate financial statements</t>
  </si>
  <si>
    <t xml:space="preserve">Current portion of long-term loans </t>
  </si>
  <si>
    <t>Statement of Comprehensive Income</t>
  </si>
  <si>
    <t xml:space="preserve">Equity attributable to owners </t>
  </si>
  <si>
    <t>of the parent</t>
  </si>
  <si>
    <t>paid-up</t>
  </si>
  <si>
    <t xml:space="preserve"> paid-up</t>
  </si>
  <si>
    <t>Changes in working capital</t>
  </si>
  <si>
    <t>financial statements</t>
  </si>
  <si>
    <t>combination</t>
  </si>
  <si>
    <t>control</t>
  </si>
  <si>
    <t>Interest income</t>
  </si>
  <si>
    <t>Operating assets decrease (increase)</t>
  </si>
  <si>
    <t>Operating liabilities increase (decrease)</t>
  </si>
  <si>
    <t>Cash flows from operating activities</t>
  </si>
  <si>
    <t>Payment for purchase of plant and equipment</t>
  </si>
  <si>
    <t>Payment for purchase of intangible assets</t>
  </si>
  <si>
    <t xml:space="preserve">Proceeds from interest income </t>
  </si>
  <si>
    <t>Interest paid</t>
  </si>
  <si>
    <t>Statement of Cash Flows</t>
  </si>
  <si>
    <t>under common control</t>
  </si>
  <si>
    <t>Issued and paid-up share capital</t>
  </si>
  <si>
    <t>Discount from business combination</t>
  </si>
  <si>
    <t>business</t>
  </si>
  <si>
    <t>under common</t>
  </si>
  <si>
    <t xml:space="preserve"> attributable</t>
  </si>
  <si>
    <t>Trade and other receivables</t>
  </si>
  <si>
    <t xml:space="preserve">Statement of Financial Position </t>
  </si>
  <si>
    <t>Attributable to owners of the parent</t>
  </si>
  <si>
    <t>Deferred tax assets, net</t>
  </si>
  <si>
    <t>Purchase of fixed assets which</t>
  </si>
  <si>
    <t>have not been paid</t>
  </si>
  <si>
    <t>Income tax payable</t>
  </si>
  <si>
    <t xml:space="preserve"> to owners</t>
  </si>
  <si>
    <t xml:space="preserve">   430,000,000 ordinary shares </t>
  </si>
  <si>
    <t xml:space="preserve">      at par value of Baht 0.50 each  </t>
  </si>
  <si>
    <t>comprehensive</t>
  </si>
  <si>
    <t>Appropriated-</t>
  </si>
  <si>
    <t>Remeasurement</t>
  </si>
  <si>
    <t>legal reserve</t>
  </si>
  <si>
    <t>Discount</t>
  </si>
  <si>
    <t>from business</t>
  </si>
  <si>
    <t xml:space="preserve">Appropriated- </t>
  </si>
  <si>
    <t>Sunsweet Public Company Limited</t>
  </si>
  <si>
    <t>Other component of equity</t>
  </si>
  <si>
    <t xml:space="preserve">   Dividends paid </t>
  </si>
  <si>
    <t xml:space="preserve">   to profit or loss</t>
  </si>
  <si>
    <t xml:space="preserve">   for the year, net of tax</t>
  </si>
  <si>
    <t>of equity</t>
  </si>
  <si>
    <t>component</t>
  </si>
  <si>
    <t>other</t>
  </si>
  <si>
    <t>Total other</t>
  </si>
  <si>
    <t>Inventories, net</t>
  </si>
  <si>
    <t>Appropriated - legal reserve</t>
  </si>
  <si>
    <t xml:space="preserve">Cost of sales </t>
  </si>
  <si>
    <t>Other</t>
  </si>
  <si>
    <t>of employee benefit</t>
  </si>
  <si>
    <t>obligations</t>
  </si>
  <si>
    <t xml:space="preserve"> obligations</t>
  </si>
  <si>
    <t>Amortisation</t>
  </si>
  <si>
    <t>Loss from write-off of assets</t>
  </si>
  <si>
    <t>Depreciation</t>
  </si>
  <si>
    <r>
      <t xml:space="preserve">Liabilities and equity </t>
    </r>
    <r>
      <rPr>
        <sz val="9"/>
        <rFont val="Arial"/>
        <family val="2"/>
      </rPr>
      <t>(Cont’d)</t>
    </r>
  </si>
  <si>
    <t>Investments in subsidiary</t>
  </si>
  <si>
    <t xml:space="preserve">         benefit obligations</t>
  </si>
  <si>
    <t>Dividends paid</t>
  </si>
  <si>
    <t>Proceeds from disposals of equipment</t>
  </si>
  <si>
    <t>financing activities</t>
  </si>
  <si>
    <t>2019</t>
  </si>
  <si>
    <t>Opening balance as at 1 January 2019</t>
  </si>
  <si>
    <t>Closing balance as at 31 December 2019</t>
  </si>
  <si>
    <t>Contract liabilities</t>
  </si>
  <si>
    <t>Long-term loans from financial institutions</t>
  </si>
  <si>
    <t>Note</t>
  </si>
  <si>
    <t>Proceeds from short-term loans</t>
  </si>
  <si>
    <t>Payments on short-term loans</t>
  </si>
  <si>
    <t>Profit (loss) before income tax</t>
  </si>
  <si>
    <t>Other comprehensive income:</t>
  </si>
  <si>
    <t>Profit (loss) attributable to:</t>
  </si>
  <si>
    <t xml:space="preserve">Earnings (loss) per share </t>
  </si>
  <si>
    <t xml:space="preserve">   Basic earnings (loss) per share</t>
  </si>
  <si>
    <t xml:space="preserve"> income (expense)</t>
  </si>
  <si>
    <t>Loss on impairment of assets</t>
  </si>
  <si>
    <t>Payment for loans to a subsidiary</t>
  </si>
  <si>
    <t>Proceeds from loans to a subsidiary</t>
  </si>
  <si>
    <t>financial institution</t>
  </si>
  <si>
    <t xml:space="preserve">Payment for long-term loan from  </t>
  </si>
  <si>
    <t xml:space="preserve">Proceeds from long-term loan from  </t>
  </si>
  <si>
    <t xml:space="preserve">   430,000,000 ordinary shares paid-up</t>
  </si>
  <si>
    <t xml:space="preserve">     of Baht 0.50 each</t>
  </si>
  <si>
    <t>Premium on paid-up capital</t>
  </si>
  <si>
    <t>Net profit (loss) for the year</t>
  </si>
  <si>
    <t>Retained earnings (deficit) -</t>
  </si>
  <si>
    <t>capital</t>
  </si>
  <si>
    <t>Issued and</t>
  </si>
  <si>
    <t>- as previously reported</t>
  </si>
  <si>
    <t>- as restated</t>
  </si>
  <si>
    <t>Premium on</t>
  </si>
  <si>
    <t xml:space="preserve">    - as previously reported</t>
  </si>
  <si>
    <t xml:space="preserve">    - as restated</t>
  </si>
  <si>
    <t>Non-cash items:</t>
  </si>
  <si>
    <t>Restricted deposits at banks</t>
  </si>
  <si>
    <t>Decreses in restricted deposits at a bank</t>
  </si>
  <si>
    <t>As at 31 December 2020</t>
  </si>
  <si>
    <t>2020</t>
  </si>
  <si>
    <t>For the year ended 31 December 2020</t>
  </si>
  <si>
    <t>Opening balance as at 1 January 2020</t>
  </si>
  <si>
    <t>Closing balance as at 31 December 2020</t>
  </si>
  <si>
    <t>Derivative assets</t>
  </si>
  <si>
    <t>Right-of-use assets, net</t>
  </si>
  <si>
    <t>Derivative liabilities</t>
  </si>
  <si>
    <t>Current portion of lease liabilities, net</t>
  </si>
  <si>
    <t>Lease liabilities, net</t>
  </si>
  <si>
    <t xml:space="preserve">   Retrospective adjustments from changes</t>
  </si>
  <si>
    <t xml:space="preserve">Transactions with owners during the year </t>
  </si>
  <si>
    <t>Employee benefit paid</t>
  </si>
  <si>
    <t xml:space="preserve">Payment for principal elements of lease payments </t>
  </si>
  <si>
    <t>Short-term loans from financial institutions</t>
  </si>
  <si>
    <t>The accompanying notes are an integral part of these consolidated and separate financial statements.</t>
  </si>
  <si>
    <t xml:space="preserve">Revenue from sales </t>
  </si>
  <si>
    <t>Gains on derivatives, net</t>
  </si>
  <si>
    <t>Gains on exchange rate, net</t>
  </si>
  <si>
    <t>Item that will not be reclassified</t>
  </si>
  <si>
    <t xml:space="preserve">      Remeasurement of  employee</t>
  </si>
  <si>
    <t>Other comprehensive income</t>
  </si>
  <si>
    <t xml:space="preserve">Total comprehensive income </t>
  </si>
  <si>
    <t xml:space="preserve">   (expense) for the year</t>
  </si>
  <si>
    <t xml:space="preserve">   (expense) attributable to:</t>
  </si>
  <si>
    <t>Capital contributed</t>
  </si>
  <si>
    <t>Effect from adoption of new financial reporting</t>
  </si>
  <si>
    <t xml:space="preserve">Legal reserve </t>
  </si>
  <si>
    <t>Total comprehensive income for the year</t>
  </si>
  <si>
    <t xml:space="preserve">   Total comprehensive income </t>
  </si>
  <si>
    <t xml:space="preserve">      (expense) for the year</t>
  </si>
  <si>
    <t xml:space="preserve">   Effect from adoption of new financial reporting</t>
  </si>
  <si>
    <t xml:space="preserve">   standards and changes in accounting policies</t>
  </si>
  <si>
    <t xml:space="preserve">   Legal reserve </t>
  </si>
  <si>
    <t xml:space="preserve">   Total comprehensive income for the year</t>
  </si>
  <si>
    <t>Depreciation of right-of-use assets</t>
  </si>
  <si>
    <t>Loss (gain) on disposal of assets</t>
  </si>
  <si>
    <t>Unrealised gain on exchange rate, net</t>
  </si>
  <si>
    <t>Unrealised gain on derivertives, net</t>
  </si>
  <si>
    <t>Transfer of assets to expense</t>
  </si>
  <si>
    <t>Net cash generated from operating activities</t>
  </si>
  <si>
    <t>Dividend paid to the Company's shareholders</t>
  </si>
  <si>
    <t>Net cash (used in) generated from</t>
  </si>
  <si>
    <t xml:space="preserve">Cash and cash equivalents </t>
  </si>
  <si>
    <t>at the end of the year</t>
  </si>
  <si>
    <t>Increase in lease liablilities</t>
  </si>
  <si>
    <t>using cost method</t>
  </si>
  <si>
    <t>Loss from decrease in value of inventories</t>
  </si>
  <si>
    <t>Net increase in cash and cash equivalents</t>
  </si>
  <si>
    <t xml:space="preserve">Cash and cash equivalents  </t>
  </si>
  <si>
    <t>at the beginning of the year</t>
  </si>
  <si>
    <t xml:space="preserve">     standards and changes in accounting policies</t>
  </si>
  <si>
    <t>Loss from write-off of intangible assets</t>
  </si>
  <si>
    <t>Loss on expected credit losses</t>
  </si>
  <si>
    <t>Increase in right-of-use assets</t>
  </si>
  <si>
    <t>Current portion of finance lease liabilities, net</t>
  </si>
  <si>
    <t>Fiance lease liabilities, net</t>
  </si>
  <si>
    <t>28, 32</t>
  </si>
  <si>
    <t>18, 31</t>
  </si>
  <si>
    <t>Finance lease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</si>
</sst>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"/>
    <numFmt numFmtId="165" formatCode="_(* #,##0.00_);_(* \(#,##0.00\);_(* &quot;-&quot;??_);_(@_)"/>
    <numFmt numFmtId="166" formatCode="#,##0.0;\(#,##0.0\)"/>
    <numFmt numFmtId="167" formatCode="#,##0;\(#,##0\);\-"/>
    <numFmt numFmtId="168" formatCode="#,##0.00;\(#,##0.00\)"/>
    <numFmt numFmtId="169" formatCode="#,##0.0;\(#,##0.0\);\-"/>
    <numFmt numFmtId="170" formatCode="_(* #,##0_);_(* \(#,##0\);_(* &quot;-&quot;??_);_(@_)"/>
    <numFmt numFmtId="171" formatCode="0.0%"/>
  </numFmts>
  <fonts count="14"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10"/>
      <name val="Microsoft Sans Serif"/>
      <family val="2"/>
    </font>
    <font>
      <sz val="8"/>
      <name val="Arial"/>
      <family val="2"/>
    </font>
    <font>
      <sz val="12"/>
      <name val="Times New Roman"/>
      <family val="1"/>
    </font>
    <font>
      <sz val="16"/>
      <name val="Angsana New"/>
      <family val="1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9"/>
      <color theme="1"/>
      <name val="Arial"/>
      <family val="2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/>
    <xf numFmtId="0" fontId="3" fillId="0" borderId="0"/>
    <xf numFmtId="0" fontId="11" fillId="0" borderId="0"/>
    <xf numFmtId="0" fontId="1" fillId="0" borderId="0"/>
    <xf numFmtId="0" fontId="1" fillId="0" borderId="0"/>
    <xf numFmtId="0" fontId="6" fillId="0" borderId="0"/>
    <xf numFmtId="37" fontId="5" fillId="0" borderId="0"/>
    <xf numFmtId="9" fontId="10" fillId="0" borderId="0" applyFont="0" applyFill="0" applyBorder="0" applyAlignment="0" applyProtection="0"/>
  </cellStyleXfs>
  <cellXfs count="229">
    <xf numFmtId="0" fontId="0" fillId="0" borderId="0" xfId="0"/>
    <xf numFmtId="164" fontId="7" fillId="0" borderId="0" xfId="10" applyNumberFormat="1" applyFont="1" applyFill="1" applyAlignment="1">
      <alignment vertical="center"/>
    </xf>
    <xf numFmtId="164" fontId="8" fillId="0" borderId="0" xfId="10" applyNumberFormat="1" applyFont="1" applyFill="1" applyBorder="1" applyAlignment="1">
      <alignment vertical="center"/>
    </xf>
    <xf numFmtId="164" fontId="8" fillId="0" borderId="0" xfId="10" applyNumberFormat="1" applyFont="1" applyFill="1" applyBorder="1" applyAlignment="1">
      <alignment horizontal="center" vertical="center"/>
    </xf>
    <xf numFmtId="164" fontId="8" fillId="0" borderId="0" xfId="10" applyNumberFormat="1" applyFont="1" applyFill="1" applyAlignment="1">
      <alignment horizontal="right" vertical="center"/>
    </xf>
    <xf numFmtId="167" fontId="7" fillId="0" borderId="0" xfId="10" applyNumberFormat="1" applyFont="1" applyFill="1" applyBorder="1" applyAlignment="1">
      <alignment horizontal="right" vertical="center"/>
    </xf>
    <xf numFmtId="167" fontId="7" fillId="0" borderId="0" xfId="10" applyNumberFormat="1" applyFont="1" applyFill="1" applyBorder="1" applyAlignment="1">
      <alignment vertical="center"/>
    </xf>
    <xf numFmtId="167" fontId="7" fillId="0" borderId="1" xfId="10" applyNumberFormat="1" applyFont="1" applyFill="1" applyBorder="1" applyAlignment="1">
      <alignment horizontal="right" vertical="center"/>
    </xf>
    <xf numFmtId="164" fontId="7" fillId="0" borderId="0" xfId="10" applyNumberFormat="1" applyFont="1" applyFill="1" applyBorder="1" applyAlignment="1">
      <alignment vertical="center"/>
    </xf>
    <xf numFmtId="164" fontId="7" fillId="0" borderId="0" xfId="10" applyNumberFormat="1" applyFont="1" applyFill="1" applyBorder="1" applyAlignment="1">
      <alignment horizontal="center" vertical="center"/>
    </xf>
    <xf numFmtId="164" fontId="8" fillId="0" borderId="0" xfId="10" applyNumberFormat="1" applyFont="1" applyFill="1" applyAlignment="1">
      <alignment vertical="center"/>
    </xf>
    <xf numFmtId="0" fontId="7" fillId="0" borderId="0" xfId="10" applyFont="1" applyFill="1" applyAlignment="1">
      <alignment vertical="center"/>
    </xf>
    <xf numFmtId="166" fontId="7" fillId="0" borderId="0" xfId="10" applyNumberFormat="1" applyFont="1" applyFill="1" applyAlignment="1">
      <alignment horizontal="center" vertical="center"/>
    </xf>
    <xf numFmtId="164" fontId="7" fillId="0" borderId="0" xfId="10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vertical="center"/>
    </xf>
    <xf numFmtId="37" fontId="7" fillId="0" borderId="0" xfId="13" applyFont="1" applyFill="1" applyAlignment="1">
      <alignment vertical="center"/>
    </xf>
    <xf numFmtId="37" fontId="8" fillId="0" borderId="0" xfId="13" applyFont="1" applyFill="1" applyAlignment="1">
      <alignment vertical="center"/>
    </xf>
    <xf numFmtId="0" fontId="7" fillId="0" borderId="0" xfId="12" applyFont="1" applyFill="1" applyAlignment="1">
      <alignment vertical="center"/>
    </xf>
    <xf numFmtId="166" fontId="7" fillId="0" borderId="0" xfId="1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vertical="center"/>
    </xf>
    <xf numFmtId="0" fontId="8" fillId="0" borderId="0" xfId="0" applyNumberFormat="1" applyFont="1" applyFill="1" applyAlignment="1">
      <alignment horizontal="left" vertical="center"/>
    </xf>
    <xf numFmtId="164" fontId="7" fillId="0" borderId="0" xfId="10" applyNumberFormat="1" applyFont="1" applyFill="1" applyBorder="1" applyAlignment="1">
      <alignment horizontal="justify" vertical="center" wrapText="1"/>
    </xf>
    <xf numFmtId="0" fontId="7" fillId="0" borderId="0" xfId="0" quotePrefix="1" applyNumberFormat="1" applyFont="1" applyFill="1" applyAlignment="1">
      <alignment horizontal="left" vertical="center"/>
    </xf>
    <xf numFmtId="164" fontId="7" fillId="0" borderId="1" xfId="10" applyNumberFormat="1" applyFont="1" applyFill="1" applyBorder="1" applyAlignment="1">
      <alignment vertical="center"/>
    </xf>
    <xf numFmtId="164" fontId="7" fillId="0" borderId="1" xfId="10" applyNumberFormat="1" applyFont="1" applyFill="1" applyBorder="1" applyAlignment="1">
      <alignment horizontal="center" vertical="center"/>
    </xf>
    <xf numFmtId="164" fontId="8" fillId="0" borderId="1" xfId="10" applyNumberFormat="1" applyFont="1" applyFill="1" applyBorder="1" applyAlignment="1">
      <alignment vertical="center"/>
    </xf>
    <xf numFmtId="166" fontId="7" fillId="0" borderId="1" xfId="10" applyNumberFormat="1" applyFont="1" applyFill="1" applyBorder="1" applyAlignment="1">
      <alignment horizontal="center" vertical="center"/>
    </xf>
    <xf numFmtId="167" fontId="7" fillId="0" borderId="0" xfId="10" applyNumberFormat="1" applyFont="1" applyFill="1" applyAlignment="1">
      <alignment vertical="center"/>
    </xf>
    <xf numFmtId="167" fontId="8" fillId="0" borderId="0" xfId="10" applyNumberFormat="1" applyFont="1" applyFill="1" applyBorder="1" applyAlignment="1">
      <alignment vertical="center"/>
    </xf>
    <xf numFmtId="167" fontId="8" fillId="0" borderId="0" xfId="10" applyNumberFormat="1" applyFont="1" applyFill="1" applyAlignment="1">
      <alignment horizontal="right" vertical="center"/>
    </xf>
    <xf numFmtId="167" fontId="8" fillId="0" borderId="0" xfId="10" quotePrefix="1" applyNumberFormat="1" applyFont="1" applyFill="1" applyAlignment="1">
      <alignment horizontal="right" vertical="center"/>
    </xf>
    <xf numFmtId="167" fontId="7" fillId="0" borderId="0" xfId="10" applyNumberFormat="1" applyFont="1" applyFill="1" applyAlignment="1">
      <alignment horizontal="right" vertical="center"/>
    </xf>
    <xf numFmtId="167" fontId="7" fillId="0" borderId="0" xfId="10" quotePrefix="1" applyNumberFormat="1" applyFont="1" applyFill="1" applyBorder="1" applyAlignment="1">
      <alignment horizontal="right" vertical="center"/>
    </xf>
    <xf numFmtId="167" fontId="7" fillId="0" borderId="1" xfId="10" applyNumberFormat="1" applyFont="1" applyFill="1" applyBorder="1" applyAlignment="1">
      <alignment vertical="center"/>
    </xf>
    <xf numFmtId="0" fontId="8" fillId="0" borderId="1" xfId="10" applyFont="1" applyFill="1" applyBorder="1" applyAlignment="1">
      <alignment vertical="center"/>
    </xf>
    <xf numFmtId="0" fontId="8" fillId="0" borderId="0" xfId="10" applyFont="1" applyFill="1" applyBorder="1" applyAlignment="1">
      <alignment vertical="center"/>
    </xf>
    <xf numFmtId="0" fontId="8" fillId="0" borderId="0" xfId="10" applyFont="1" applyFill="1" applyAlignment="1">
      <alignment vertical="center"/>
    </xf>
    <xf numFmtId="167" fontId="7" fillId="0" borderId="1" xfId="10" quotePrefix="1" applyNumberFormat="1" applyFont="1" applyFill="1" applyBorder="1" applyAlignment="1">
      <alignment horizontal="right" vertical="center"/>
    </xf>
    <xf numFmtId="164" fontId="7" fillId="0" borderId="0" xfId="10" quotePrefix="1" applyNumberFormat="1" applyFont="1" applyFill="1" applyBorder="1" applyAlignment="1">
      <alignment vertical="center"/>
    </xf>
    <xf numFmtId="164" fontId="8" fillId="0" borderId="1" xfId="10" applyNumberFormat="1" applyFont="1" applyFill="1" applyBorder="1" applyAlignment="1">
      <alignment horizontal="center" vertical="center"/>
    </xf>
    <xf numFmtId="164" fontId="8" fillId="0" borderId="0" xfId="10" applyNumberFormat="1" applyFont="1" applyFill="1" applyAlignment="1">
      <alignment horizontal="center" vertical="center"/>
    </xf>
    <xf numFmtId="167" fontId="7" fillId="0" borderId="0" xfId="4" applyNumberFormat="1" applyFont="1" applyFill="1" applyAlignment="1">
      <alignment vertical="center"/>
    </xf>
    <xf numFmtId="167" fontId="7" fillId="0" borderId="1" xfId="4" applyNumberFormat="1" applyFont="1" applyFill="1" applyBorder="1" applyAlignment="1">
      <alignment vertical="center"/>
    </xf>
    <xf numFmtId="167" fontId="7" fillId="0" borderId="0" xfId="4" applyNumberFormat="1" applyFont="1" applyFill="1" applyBorder="1" applyAlignment="1">
      <alignment vertical="center"/>
    </xf>
    <xf numFmtId="167" fontId="8" fillId="0" borderId="1" xfId="4" applyNumberFormat="1" applyFont="1" applyFill="1" applyBorder="1" applyAlignment="1">
      <alignment horizontal="right" vertical="center"/>
    </xf>
    <xf numFmtId="167" fontId="7" fillId="0" borderId="1" xfId="4" applyNumberFormat="1" applyFont="1" applyFill="1" applyBorder="1" applyAlignment="1">
      <alignment horizontal="right" vertical="center"/>
    </xf>
    <xf numFmtId="167" fontId="7" fillId="0" borderId="0" xfId="4" applyNumberFormat="1" applyFont="1" applyFill="1" applyBorder="1" applyAlignment="1">
      <alignment horizontal="right" vertical="center"/>
    </xf>
    <xf numFmtId="167" fontId="8" fillId="0" borderId="0" xfId="4" applyNumberFormat="1" applyFont="1" applyFill="1" applyAlignment="1">
      <alignment vertical="center"/>
    </xf>
    <xf numFmtId="167" fontId="8" fillId="0" borderId="1" xfId="4" applyNumberFormat="1" applyFont="1" applyFill="1" applyBorder="1" applyAlignment="1">
      <alignment vertical="center"/>
    </xf>
    <xf numFmtId="167" fontId="8" fillId="0" borderId="0" xfId="10" applyNumberFormat="1" applyFont="1" applyFill="1" applyAlignment="1">
      <alignment vertical="center"/>
    </xf>
    <xf numFmtId="167" fontId="8" fillId="0" borderId="1" xfId="10" applyNumberFormat="1" applyFont="1" applyFill="1" applyBorder="1" applyAlignment="1">
      <alignment vertical="center"/>
    </xf>
    <xf numFmtId="167" fontId="7" fillId="0" borderId="0" xfId="1" applyNumberFormat="1" applyFont="1" applyFill="1" applyBorder="1" applyAlignment="1">
      <alignment vertical="center"/>
    </xf>
    <xf numFmtId="167" fontId="7" fillId="0" borderId="1" xfId="1" applyNumberFormat="1" applyFont="1" applyFill="1" applyBorder="1" applyAlignment="1">
      <alignment vertical="center"/>
    </xf>
    <xf numFmtId="167" fontId="7" fillId="0" borderId="0" xfId="1" applyNumberFormat="1" applyFont="1" applyFill="1" applyAlignment="1">
      <alignment vertical="center"/>
    </xf>
    <xf numFmtId="167" fontId="7" fillId="0" borderId="0" xfId="1" applyNumberFormat="1" applyFont="1" applyFill="1" applyBorder="1" applyAlignment="1">
      <alignment horizontal="right" vertical="center"/>
    </xf>
    <xf numFmtId="167" fontId="7" fillId="0" borderId="1" xfId="1" applyNumberFormat="1" applyFont="1" applyFill="1" applyBorder="1" applyAlignment="1">
      <alignment horizontal="right" vertical="center"/>
    </xf>
    <xf numFmtId="167" fontId="7" fillId="0" borderId="0" xfId="10" applyNumberFormat="1" applyFont="1" applyFill="1" applyBorder="1" applyAlignment="1">
      <alignment horizontal="right" vertical="center" wrapText="1"/>
    </xf>
    <xf numFmtId="167" fontId="7" fillId="0" borderId="0" xfId="10" applyNumberFormat="1" applyFont="1" applyFill="1" applyBorder="1" applyAlignment="1">
      <alignment horizontal="justify" vertical="center" wrapText="1"/>
    </xf>
    <xf numFmtId="164" fontId="8" fillId="0" borderId="0" xfId="11" applyNumberFormat="1" applyFont="1" applyFill="1" applyAlignment="1">
      <alignment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vertical="center"/>
    </xf>
    <xf numFmtId="167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67" fontId="7" fillId="0" borderId="1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Alignment="1">
      <alignment horizontal="right" vertical="center"/>
    </xf>
    <xf numFmtId="164" fontId="8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167" fontId="8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center" vertical="center"/>
    </xf>
    <xf numFmtId="169" fontId="9" fillId="0" borderId="0" xfId="0" applyNumberFormat="1" applyFont="1" applyFill="1" applyBorder="1" applyAlignment="1">
      <alignment vertical="center"/>
    </xf>
    <xf numFmtId="169" fontId="9" fillId="0" borderId="0" xfId="0" applyNumberFormat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center" vertical="center"/>
    </xf>
    <xf numFmtId="169" fontId="4" fillId="0" borderId="0" xfId="0" applyNumberFormat="1" applyFont="1" applyFill="1" applyAlignment="1">
      <alignment vertical="center"/>
    </xf>
    <xf numFmtId="169" fontId="4" fillId="0" borderId="0" xfId="0" applyNumberFormat="1" applyFont="1" applyFill="1" applyAlignment="1">
      <alignment horizontal="center" vertical="center"/>
    </xf>
    <xf numFmtId="167" fontId="9" fillId="0" borderId="0" xfId="0" applyNumberFormat="1" applyFont="1" applyFill="1" applyBorder="1" applyAlignment="1">
      <alignment horizontal="right" vertical="center"/>
    </xf>
    <xf numFmtId="169" fontId="9" fillId="0" borderId="0" xfId="0" applyNumberFormat="1" applyFont="1" applyFill="1" applyBorder="1" applyAlignment="1">
      <alignment horizontal="right" vertical="center"/>
    </xf>
    <xf numFmtId="169" fontId="9" fillId="0" borderId="0" xfId="0" quotePrefix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9" fontId="9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9" fontId="9" fillId="0" borderId="1" xfId="0" applyNumberFormat="1" applyFont="1" applyFill="1" applyBorder="1" applyAlignment="1">
      <alignment horizontal="right" vertical="center"/>
    </xf>
    <xf numFmtId="169" fontId="9" fillId="0" borderId="0" xfId="0" applyNumberFormat="1" applyFont="1" applyFill="1" applyAlignment="1">
      <alignment horizontal="right" vertical="center"/>
    </xf>
    <xf numFmtId="169" fontId="4" fillId="0" borderId="0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67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horizontal="center" vertical="center"/>
    </xf>
    <xf numFmtId="167" fontId="4" fillId="0" borderId="1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center" vertical="center"/>
    </xf>
    <xf numFmtId="167" fontId="4" fillId="0" borderId="0" xfId="0" applyNumberFormat="1" applyFont="1" applyFill="1" applyBorder="1" applyAlignment="1">
      <alignment vertical="center"/>
    </xf>
    <xf numFmtId="167" fontId="4" fillId="0" borderId="2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69" fontId="9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7" fontId="7" fillId="0" borderId="0" xfId="10" applyNumberFormat="1" applyFont="1" applyFill="1" applyAlignment="1">
      <alignment horizontal="right" vertical="center" wrapText="1"/>
    </xf>
    <xf numFmtId="167" fontId="7" fillId="0" borderId="0" xfId="1" applyNumberFormat="1" applyFont="1" applyFill="1" applyAlignment="1">
      <alignment horizontal="right" vertical="center"/>
    </xf>
    <xf numFmtId="168" fontId="7" fillId="0" borderId="0" xfId="10" applyNumberFormat="1" applyFont="1" applyFill="1" applyBorder="1" applyAlignment="1">
      <alignment horizontal="right" vertical="center"/>
    </xf>
    <xf numFmtId="167" fontId="7" fillId="0" borderId="0" xfId="1" applyNumberFormat="1" applyFont="1" applyFill="1" applyAlignment="1">
      <alignment horizontal="right"/>
    </xf>
    <xf numFmtId="169" fontId="8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7" fillId="0" borderId="1" xfId="10" applyFont="1" applyFill="1" applyBorder="1" applyAlignment="1">
      <alignment vertical="center"/>
    </xf>
    <xf numFmtId="167" fontId="7" fillId="0" borderId="2" xfId="1" applyNumberFormat="1" applyFont="1" applyFill="1" applyBorder="1" applyAlignment="1">
      <alignment horizontal="right" vertical="center"/>
    </xf>
    <xf numFmtId="167" fontId="7" fillId="0" borderId="2" xfId="0" applyNumberFormat="1" applyFont="1" applyFill="1" applyBorder="1" applyAlignment="1">
      <alignment horizontal="right" vertical="center"/>
    </xf>
    <xf numFmtId="167" fontId="7" fillId="0" borderId="2" xfId="10" applyNumberFormat="1" applyFont="1" applyFill="1" applyBorder="1" applyAlignment="1">
      <alignment horizontal="right" vertical="center"/>
    </xf>
    <xf numFmtId="167" fontId="7" fillId="0" borderId="2" xfId="10" quotePrefix="1" applyNumberFormat="1" applyFont="1" applyFill="1" applyBorder="1" applyAlignment="1">
      <alignment horizontal="right" vertical="center"/>
    </xf>
    <xf numFmtId="167" fontId="8" fillId="0" borderId="0" xfId="4" applyNumberFormat="1" applyFont="1" applyFill="1" applyBorder="1" applyAlignment="1">
      <alignment horizontal="right" vertical="center"/>
    </xf>
    <xf numFmtId="167" fontId="7" fillId="0" borderId="0" xfId="4" applyNumberFormat="1" applyFont="1" applyFill="1" applyAlignment="1">
      <alignment horizontal="right" vertical="center"/>
    </xf>
    <xf numFmtId="167" fontId="7" fillId="0" borderId="0" xfId="10" applyNumberFormat="1" applyFont="1" applyFill="1" applyAlignment="1">
      <alignment horizontal="center" vertical="center"/>
    </xf>
    <xf numFmtId="167" fontId="7" fillId="0" borderId="3" xfId="10" applyNumberFormat="1" applyFont="1" applyFill="1" applyBorder="1" applyAlignment="1">
      <alignment horizontal="right" vertical="center"/>
    </xf>
    <xf numFmtId="167" fontId="7" fillId="0" borderId="2" xfId="4" applyNumberFormat="1" applyFont="1" applyFill="1" applyBorder="1" applyAlignment="1">
      <alignment horizontal="right" vertical="center"/>
    </xf>
    <xf numFmtId="166" fontId="7" fillId="0" borderId="0" xfId="10" applyNumberFormat="1" applyFont="1" applyFill="1" applyAlignment="1">
      <alignment horizontal="left" vertical="center"/>
    </xf>
    <xf numFmtId="167" fontId="7" fillId="0" borderId="0" xfId="10" applyNumberFormat="1" applyFont="1" applyFill="1" applyAlignment="1">
      <alignment horizontal="right" wrapText="1"/>
    </xf>
    <xf numFmtId="167" fontId="7" fillId="0" borderId="0" xfId="10" applyNumberFormat="1" applyFont="1" applyFill="1" applyAlignment="1">
      <alignment horizontal="right"/>
    </xf>
    <xf numFmtId="167" fontId="7" fillId="0" borderId="0" xfId="10" applyNumberFormat="1" applyFont="1" applyFill="1" applyBorder="1" applyAlignment="1">
      <alignment horizontal="right" wrapText="1"/>
    </xf>
    <xf numFmtId="167" fontId="7" fillId="0" borderId="0" xfId="6" applyNumberFormat="1" applyFont="1" applyFill="1" applyAlignment="1">
      <alignment vertical="center"/>
    </xf>
    <xf numFmtId="167" fontId="7" fillId="0" borderId="0" xfId="5" applyNumberFormat="1" applyFont="1" applyFill="1" applyAlignment="1">
      <alignment vertical="center"/>
    </xf>
    <xf numFmtId="167" fontId="7" fillId="0" borderId="0" xfId="5" applyNumberFormat="1" applyFont="1" applyFill="1" applyBorder="1" applyAlignment="1">
      <alignment horizontal="right" vertical="center"/>
    </xf>
    <xf numFmtId="167" fontId="8" fillId="2" borderId="0" xfId="4" applyNumberFormat="1" applyFont="1" applyFill="1" applyBorder="1" applyAlignment="1">
      <alignment horizontal="right" vertical="center"/>
    </xf>
    <xf numFmtId="167" fontId="7" fillId="2" borderId="0" xfId="4" applyNumberFormat="1" applyFont="1" applyFill="1" applyAlignment="1">
      <alignment vertical="center"/>
    </xf>
    <xf numFmtId="167" fontId="7" fillId="2" borderId="0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7" fillId="2" borderId="0" xfId="4" applyNumberFormat="1" applyFont="1" applyFill="1" applyBorder="1" applyAlignment="1">
      <alignment horizontal="right" vertical="center"/>
    </xf>
    <xf numFmtId="167" fontId="7" fillId="2" borderId="1" xfId="10" applyNumberFormat="1" applyFont="1" applyFill="1" applyBorder="1" applyAlignment="1">
      <alignment horizontal="right" vertical="center"/>
    </xf>
    <xf numFmtId="167" fontId="7" fillId="2" borderId="0" xfId="4" applyNumberFormat="1" applyFont="1" applyFill="1" applyAlignment="1">
      <alignment horizontal="right" vertical="center"/>
    </xf>
    <xf numFmtId="167" fontId="7" fillId="2" borderId="1" xfId="4" applyNumberFormat="1" applyFont="1" applyFill="1" applyBorder="1" applyAlignment="1">
      <alignment horizontal="right" vertical="center"/>
    </xf>
    <xf numFmtId="167" fontId="7" fillId="2" borderId="3" xfId="10" applyNumberFormat="1" applyFont="1" applyFill="1" applyBorder="1" applyAlignment="1">
      <alignment horizontal="right" vertical="center"/>
    </xf>
    <xf numFmtId="167" fontId="7" fillId="2" borderId="0" xfId="10" applyNumberFormat="1" applyFont="1" applyFill="1" applyBorder="1" applyAlignment="1">
      <alignment horizontal="right" vertical="center"/>
    </xf>
    <xf numFmtId="167" fontId="7" fillId="2" borderId="2" xfId="4" applyNumberFormat="1" applyFont="1" applyFill="1" applyBorder="1" applyAlignment="1">
      <alignment horizontal="right" vertical="center"/>
    </xf>
    <xf numFmtId="167" fontId="7" fillId="2" borderId="0" xfId="10" applyNumberFormat="1" applyFont="1" applyFill="1" applyAlignment="1">
      <alignment vertical="center"/>
    </xf>
    <xf numFmtId="167" fontId="7" fillId="2" borderId="0" xfId="10" applyNumberFormat="1" applyFont="1" applyFill="1" applyAlignment="1">
      <alignment horizontal="right" vertical="center"/>
    </xf>
    <xf numFmtId="167" fontId="7" fillId="2" borderId="0" xfId="0" applyNumberFormat="1" applyFont="1" applyFill="1" applyAlignment="1">
      <alignment horizontal="right" vertical="center"/>
    </xf>
    <xf numFmtId="164" fontId="7" fillId="2" borderId="0" xfId="10" applyNumberFormat="1" applyFont="1" applyFill="1" applyAlignment="1">
      <alignment vertical="center"/>
    </xf>
    <xf numFmtId="167" fontId="7" fillId="2" borderId="0" xfId="0" applyNumberFormat="1" applyFont="1" applyFill="1" applyAlignment="1">
      <alignment vertical="center"/>
    </xf>
    <xf numFmtId="167" fontId="7" fillId="2" borderId="0" xfId="0" applyNumberFormat="1" applyFont="1" applyFill="1" applyBorder="1" applyAlignment="1">
      <alignment vertical="center"/>
    </xf>
    <xf numFmtId="167" fontId="7" fillId="2" borderId="1" xfId="0" applyNumberFormat="1" applyFont="1" applyFill="1" applyBorder="1" applyAlignment="1">
      <alignment vertical="center"/>
    </xf>
    <xf numFmtId="167" fontId="7" fillId="2" borderId="1" xfId="0" quotePrefix="1" applyNumberFormat="1" applyFont="1" applyFill="1" applyBorder="1" applyAlignment="1">
      <alignment horizontal="right" vertical="center"/>
    </xf>
    <xf numFmtId="167" fontId="7" fillId="2" borderId="0" xfId="10" quotePrefix="1" applyNumberFormat="1" applyFont="1" applyFill="1" applyBorder="1" applyAlignment="1">
      <alignment horizontal="right" vertical="center"/>
    </xf>
    <xf numFmtId="167" fontId="7" fillId="2" borderId="1" xfId="10" quotePrefix="1" applyNumberFormat="1" applyFont="1" applyFill="1" applyBorder="1" applyAlignment="1">
      <alignment horizontal="right" vertical="center"/>
    </xf>
    <xf numFmtId="167" fontId="7" fillId="2" borderId="2" xfId="10" quotePrefix="1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horizontal="right" vertical="center"/>
    </xf>
    <xf numFmtId="167" fontId="7" fillId="2" borderId="2" xfId="10" applyNumberFormat="1" applyFont="1" applyFill="1" applyBorder="1" applyAlignment="1">
      <alignment horizontal="right" vertical="center"/>
    </xf>
    <xf numFmtId="168" fontId="7" fillId="2" borderId="2" xfId="0" applyNumberFormat="1" applyFont="1" applyFill="1" applyBorder="1" applyAlignment="1">
      <alignment horizontal="right" vertical="center"/>
    </xf>
    <xf numFmtId="167" fontId="4" fillId="2" borderId="0" xfId="0" applyNumberFormat="1" applyFont="1" applyFill="1" applyBorder="1" applyAlignment="1">
      <alignment horizontal="right" vertical="center"/>
    </xf>
    <xf numFmtId="167" fontId="4" fillId="2" borderId="0" xfId="0" applyNumberFormat="1" applyFont="1" applyFill="1" applyAlignment="1">
      <alignment horizontal="center" vertical="center"/>
    </xf>
    <xf numFmtId="167" fontId="4" fillId="2" borderId="1" xfId="0" applyNumberFormat="1" applyFont="1" applyFill="1" applyBorder="1" applyAlignment="1">
      <alignment horizontal="right" vertical="center"/>
    </xf>
    <xf numFmtId="167" fontId="4" fillId="2" borderId="2" xfId="0" applyNumberFormat="1" applyFont="1" applyFill="1" applyBorder="1" applyAlignment="1">
      <alignment horizontal="right" vertical="center"/>
    </xf>
    <xf numFmtId="167" fontId="9" fillId="2" borderId="0" xfId="0" applyNumberFormat="1" applyFont="1" applyFill="1" applyBorder="1" applyAlignment="1">
      <alignment horizontal="right" vertical="center"/>
    </xf>
    <xf numFmtId="167" fontId="4" fillId="2" borderId="0" xfId="0" applyNumberFormat="1" applyFont="1" applyFill="1" applyAlignment="1">
      <alignment vertical="center"/>
    </xf>
    <xf numFmtId="170" fontId="4" fillId="2" borderId="1" xfId="0" applyNumberFormat="1" applyFont="1" applyFill="1" applyBorder="1" applyAlignment="1">
      <alignment horizontal="right" vertical="center"/>
    </xf>
    <xf numFmtId="167" fontId="7" fillId="2" borderId="0" xfId="0" applyNumberFormat="1" applyFont="1" applyFill="1" applyAlignment="1">
      <alignment horizontal="center" vertical="center"/>
    </xf>
    <xf numFmtId="167" fontId="7" fillId="2" borderId="2" xfId="0" applyNumberFormat="1" applyFont="1" applyFill="1" applyBorder="1" applyAlignment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167" fontId="7" fillId="2" borderId="2" xfId="1" applyNumberFormat="1" applyFont="1" applyFill="1" applyBorder="1" applyAlignment="1">
      <alignment horizontal="right" vertical="center"/>
    </xf>
    <xf numFmtId="167" fontId="7" fillId="2" borderId="0" xfId="1" applyNumberFormat="1" applyFont="1" applyFill="1" applyBorder="1" applyAlignment="1">
      <alignment horizontal="right" vertical="center"/>
    </xf>
    <xf numFmtId="167" fontId="7" fillId="2" borderId="0" xfId="10" applyNumberFormat="1" applyFont="1" applyFill="1" applyBorder="1" applyAlignment="1">
      <alignment horizontal="right" vertical="center" wrapText="1"/>
    </xf>
    <xf numFmtId="164" fontId="7" fillId="2" borderId="0" xfId="10" applyNumberFormat="1" applyFont="1" applyFill="1" applyBorder="1" applyAlignment="1">
      <alignment vertical="center"/>
    </xf>
    <xf numFmtId="167" fontId="7" fillId="2" borderId="0" xfId="1" applyNumberFormat="1" applyFont="1" applyFill="1" applyAlignment="1">
      <alignment horizontal="right"/>
    </xf>
    <xf numFmtId="167" fontId="7" fillId="2" borderId="0" xfId="6" applyNumberFormat="1" applyFont="1" applyFill="1" applyAlignment="1">
      <alignment vertical="center"/>
    </xf>
    <xf numFmtId="167" fontId="7" fillId="2" borderId="0" xfId="10" applyNumberFormat="1" applyFont="1" applyFill="1" applyBorder="1" applyAlignment="1">
      <alignment vertical="center"/>
    </xf>
    <xf numFmtId="166" fontId="7" fillId="0" borderId="0" xfId="0" applyNumberFormat="1" applyFont="1" applyFill="1" applyAlignment="1">
      <alignment horizontal="center" vertical="center"/>
    </xf>
    <xf numFmtId="167" fontId="7" fillId="0" borderId="0" xfId="0" applyNumberFormat="1" applyFont="1" applyFill="1" applyBorder="1" applyAlignment="1">
      <alignment horizontal="center" vertical="center"/>
    </xf>
    <xf numFmtId="167" fontId="7" fillId="2" borderId="0" xfId="4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vertical="center"/>
    </xf>
    <xf numFmtId="167" fontId="7" fillId="2" borderId="0" xfId="6" applyNumberFormat="1" applyFont="1" applyFill="1" applyBorder="1" applyAlignment="1">
      <alignment vertical="center"/>
    </xf>
    <xf numFmtId="167" fontId="7" fillId="0" borderId="0" xfId="6" applyNumberFormat="1" applyFont="1" applyFill="1" applyBorder="1" applyAlignment="1">
      <alignment vertical="center"/>
    </xf>
    <xf numFmtId="167" fontId="7" fillId="0" borderId="0" xfId="5" applyNumberFormat="1" applyFont="1" applyFill="1" applyBorder="1" applyAlignment="1">
      <alignment vertical="center"/>
    </xf>
    <xf numFmtId="164" fontId="9" fillId="0" borderId="0" xfId="0" quotePrefix="1" applyNumberFormat="1" applyFont="1" applyFill="1" applyAlignment="1">
      <alignment vertical="center"/>
    </xf>
    <xf numFmtId="0" fontId="9" fillId="0" borderId="0" xfId="0" quotePrefix="1" applyFont="1" applyFill="1" applyAlignment="1">
      <alignment vertical="center"/>
    </xf>
    <xf numFmtId="0" fontId="8" fillId="0" borderId="0" xfId="0" quotePrefix="1" applyFont="1" applyFill="1" applyAlignment="1">
      <alignment vertical="center"/>
    </xf>
    <xf numFmtId="164" fontId="7" fillId="2" borderId="0" xfId="0" applyNumberFormat="1" applyFont="1" applyFill="1" applyAlignment="1">
      <alignment vertical="center"/>
    </xf>
    <xf numFmtId="167" fontId="7" fillId="0" borderId="1" xfId="0" quotePrefix="1" applyNumberFormat="1" applyFont="1" applyFill="1" applyBorder="1" applyAlignment="1">
      <alignment horizontal="right" vertical="center"/>
    </xf>
    <xf numFmtId="168" fontId="7" fillId="0" borderId="2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Alignment="1">
      <alignment horizontal="right" vertical="center"/>
    </xf>
    <xf numFmtId="164" fontId="13" fillId="0" borderId="0" xfId="10" applyNumberFormat="1" applyFont="1" applyFill="1" applyAlignment="1">
      <alignment vertical="center"/>
    </xf>
    <xf numFmtId="170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horizontal="right" vertical="center"/>
    </xf>
    <xf numFmtId="164" fontId="4" fillId="0" borderId="0" xfId="0" quotePrefix="1" applyNumberFormat="1" applyFont="1" applyFill="1" applyAlignment="1">
      <alignment vertical="center"/>
    </xf>
    <xf numFmtId="169" fontId="9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4" fontId="7" fillId="0" borderId="0" xfId="10" applyNumberFormat="1" applyFont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horizontal="center" vertical="center"/>
    </xf>
    <xf numFmtId="169" fontId="9" fillId="0" borderId="1" xfId="0" applyNumberFormat="1" applyFont="1" applyFill="1" applyBorder="1" applyAlignment="1">
      <alignment vertical="center"/>
    </xf>
    <xf numFmtId="169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2" fillId="2" borderId="0" xfId="0" applyFont="1" applyFill="1"/>
    <xf numFmtId="171" fontId="7" fillId="0" borderId="0" xfId="14" applyNumberFormat="1" applyFont="1" applyFill="1" applyAlignment="1">
      <alignment vertical="center"/>
    </xf>
    <xf numFmtId="167" fontId="8" fillId="0" borderId="0" xfId="10" applyNumberFormat="1" applyFont="1" applyFill="1" applyAlignment="1">
      <alignment horizontal="center" vertical="center"/>
    </xf>
    <xf numFmtId="167" fontId="8" fillId="0" borderId="1" xfId="10" applyNumberFormat="1" applyFont="1" applyFill="1" applyBorder="1" applyAlignment="1">
      <alignment horizontal="center" vertical="center"/>
    </xf>
    <xf numFmtId="167" fontId="8" fillId="0" borderId="0" xfId="4" applyNumberFormat="1" applyFont="1" applyFill="1" applyAlignment="1">
      <alignment horizontal="center" vertical="center"/>
    </xf>
    <xf numFmtId="169" fontId="9" fillId="0" borderId="1" xfId="0" applyNumberFormat="1" applyFont="1" applyFill="1" applyBorder="1" applyAlignment="1">
      <alignment horizontal="center" vertical="center"/>
    </xf>
    <xf numFmtId="169" fontId="9" fillId="0" borderId="3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8" fillId="0" borderId="3" xfId="0" applyNumberFormat="1" applyFont="1" applyFill="1" applyBorder="1" applyAlignment="1">
      <alignment horizontal="center" vertical="center"/>
    </xf>
    <xf numFmtId="169" fontId="8" fillId="0" borderId="3" xfId="0" applyNumberFormat="1" applyFont="1" applyFill="1" applyBorder="1" applyAlignment="1">
      <alignment horizontal="center" vertical="center"/>
    </xf>
    <xf numFmtId="167" fontId="8" fillId="0" borderId="0" xfId="3" applyNumberFormat="1" applyFont="1" applyFill="1" applyAlignment="1">
      <alignment horizontal="center" vertical="center"/>
    </xf>
  </cellXfs>
  <cellStyles count="15">
    <cellStyle name="Comma" xfId="1" builtinId="3"/>
    <cellStyle name="Comma 2" xfId="2" xr:uid="{00000000-0005-0000-0000-000001000000}"/>
    <cellStyle name="Comma 3" xfId="3" xr:uid="{00000000-0005-0000-0000-000002000000}"/>
    <cellStyle name="Comma 3 2" xfId="4" xr:uid="{00000000-0005-0000-0000-000003000000}"/>
    <cellStyle name="Comma 3 2 2" xfId="5" xr:uid="{00000000-0005-0000-0000-000004000000}"/>
    <cellStyle name="Comma 4" xfId="6" xr:uid="{00000000-0005-0000-0000-000005000000}"/>
    <cellStyle name="Normal" xfId="0" builtinId="0"/>
    <cellStyle name="Normal 188 5" xfId="7" xr:uid="{00000000-0005-0000-0000-000007000000}"/>
    <cellStyle name="Normal 2 2" xfId="8" xr:uid="{00000000-0005-0000-0000-000008000000}"/>
    <cellStyle name="Normal 215" xfId="9" xr:uid="{00000000-0005-0000-0000-000009000000}"/>
    <cellStyle name="Normal 3" xfId="10" xr:uid="{00000000-0005-0000-0000-00000A000000}"/>
    <cellStyle name="Normal_Maxxis Internation 311207" xfId="11" xr:uid="{00000000-0005-0000-0000-00000B000000}"/>
    <cellStyle name="Normal_Sheet1_งบการเงิน MP-RK รวม Y'49" xfId="12" xr:uid="{00000000-0005-0000-0000-00000C000000}"/>
    <cellStyle name="Percent" xfId="14" builtinId="5"/>
    <cellStyle name="pwstyle" xfId="13" xr:uid="{00000000-0005-0000-0000-00000D000000}"/>
  </cellStyles>
  <dxfs count="0"/>
  <tableStyles count="0" defaultTableStyle="TableStyleMedium2" defaultPivotStyle="PivotStyleLight16"/>
  <colors>
    <mruColors>
      <color rgb="FFFAFAFA"/>
      <color rgb="FFF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999cf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hfy\JHLIM05\WINDOWS\TEMP\LRA%20Schd%20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LS107\DATA01\DATA\Gdf\GDFB\cflow&amp;financing\99ma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S3KOOQW1\PROJECT2004\MEGICIAN\TU-2003-98\TU-2003\TU-2003\DELTA-5\Del-21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ccounting/ACCT/JE/ORACLE%20EOM%20JE/TUI_TUFP%20JE/802%20TUI%20ME%20Int%20$40M_S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9cf"/>
      <sheetName val="Behaviour_THB Only "/>
      <sheetName val="Index"/>
      <sheetName val="B-Note 2"/>
      <sheetName val="FNDWRR"/>
      <sheetName val="Legend"/>
      <sheetName val="Client's List"/>
      <sheetName val="By Sec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RA"/>
      <sheetName val="Recon"/>
      <sheetName val="gain"/>
      <sheetName val="Inv Inc"/>
      <sheetName val="MIC"/>
      <sheetName val="NewMIC"/>
      <sheetName val="VL"/>
      <sheetName val="TN"/>
      <sheetName val="ND"/>
      <sheetName val="事業計画"/>
      <sheetName val="投資計画"/>
      <sheetName val="人員計画"/>
      <sheetName val="売上・比例計画"/>
      <sheetName val="MENU"/>
      <sheetName val="Accure"/>
      <sheetName val="10-1 Media"/>
      <sheetName val="10-cut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9cf"/>
      <sheetName val="LRA"/>
      <sheetName val="事業計画"/>
      <sheetName val="投資計画"/>
      <sheetName val="人員計画"/>
      <sheetName val="売上・比例計画"/>
      <sheetName val="MENU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  <sheetName val="1999cf"/>
      <sheetName val="LRA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BneLog"/>
      <sheetName val="Sheet1"/>
      <sheetName val="J E - 801"/>
      <sheetName val="Wire Instruction"/>
      <sheetName val="New 20M_001-2013"/>
      <sheetName val="New 20M_002-2013"/>
      <sheetName val="New 4M_003-2013 closed"/>
      <sheetName val="44M_004-2012 Replacement"/>
      <sheetName val="TUF Calculation"/>
      <sheetName val="20M_003-2010"/>
      <sheetName val="15M_004-2010"/>
      <sheetName val="9M_001-2012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5"/>
  <sheetViews>
    <sheetView zoomScale="90" zoomScaleNormal="90" workbookViewId="0">
      <selection activeCell="O16" sqref="O16"/>
    </sheetView>
  </sheetViews>
  <sheetFormatPr defaultColWidth="0.7109375" defaultRowHeight="16.5" customHeight="1"/>
  <cols>
    <col min="1" max="1" width="1.42578125" style="1" customWidth="1"/>
    <col min="2" max="2" width="30.85546875" style="1" customWidth="1"/>
    <col min="3" max="3" width="5.42578125" style="13" customWidth="1"/>
    <col min="4" max="4" width="0.7109375" style="1" customWidth="1"/>
    <col min="5" max="5" width="12.28515625" style="41" customWidth="1"/>
    <col min="6" max="6" width="0.7109375" style="27" customWidth="1"/>
    <col min="7" max="7" width="12.28515625" style="41" customWidth="1"/>
    <col min="8" max="8" width="0.7109375" style="27" customWidth="1"/>
    <col min="9" max="9" width="12.28515625" style="27" customWidth="1"/>
    <col min="10" max="10" width="0.7109375" style="27" customWidth="1"/>
    <col min="11" max="11" width="12.28515625" style="27" customWidth="1"/>
    <col min="12" max="33" width="9.140625" style="1" customWidth="1"/>
    <col min="34" max="34" width="1.7109375" style="1" customWidth="1"/>
    <col min="35" max="35" width="28.42578125" style="1" customWidth="1"/>
    <col min="36" max="36" width="5.42578125" style="1" customWidth="1"/>
    <col min="37" max="37" width="0.7109375" style="1" customWidth="1"/>
    <col min="38" max="38" width="9.7109375" style="1" customWidth="1"/>
    <col min="39" max="39" width="0.7109375" style="1" customWidth="1"/>
    <col min="40" max="40" width="9.7109375" style="1" customWidth="1"/>
    <col min="41" max="41" width="0.7109375" style="1" customWidth="1"/>
    <col min="42" max="42" width="9.7109375" style="1" customWidth="1"/>
    <col min="43" max="43" width="0.7109375" style="1" customWidth="1"/>
    <col min="44" max="44" width="9.7109375" style="1" customWidth="1"/>
    <col min="45" max="16384" width="0.7109375" style="1"/>
  </cols>
  <sheetData>
    <row r="1" spans="1:11" ht="16.5" customHeight="1">
      <c r="A1" s="10" t="s">
        <v>102</v>
      </c>
      <c r="B1" s="10"/>
      <c r="C1" s="40"/>
      <c r="D1" s="10"/>
    </row>
    <row r="2" spans="1:11" ht="16.5" customHeight="1">
      <c r="A2" s="10" t="s">
        <v>2</v>
      </c>
      <c r="B2" s="10"/>
      <c r="C2" s="40"/>
      <c r="D2" s="10"/>
    </row>
    <row r="3" spans="1:11" ht="16.5" customHeight="1">
      <c r="A3" s="25" t="s">
        <v>162</v>
      </c>
      <c r="B3" s="25"/>
      <c r="C3" s="39"/>
      <c r="D3" s="25"/>
      <c r="E3" s="42"/>
      <c r="F3" s="33"/>
      <c r="G3" s="42"/>
      <c r="H3" s="33"/>
      <c r="I3" s="33"/>
      <c r="J3" s="33"/>
      <c r="K3" s="33"/>
    </row>
    <row r="4" spans="1:11" ht="16.5" customHeight="1">
      <c r="A4" s="2"/>
      <c r="B4" s="2"/>
      <c r="C4" s="3"/>
      <c r="D4" s="2"/>
      <c r="E4" s="43"/>
      <c r="F4" s="6"/>
      <c r="G4" s="43"/>
      <c r="H4" s="6"/>
      <c r="I4" s="6"/>
      <c r="J4" s="6"/>
      <c r="K4" s="6"/>
    </row>
    <row r="6" spans="1:11" ht="16.5" customHeight="1">
      <c r="E6" s="221" t="s">
        <v>51</v>
      </c>
      <c r="F6" s="221"/>
      <c r="G6" s="221"/>
      <c r="I6" s="219" t="s">
        <v>52</v>
      </c>
      <c r="J6" s="219"/>
      <c r="K6" s="219"/>
    </row>
    <row r="7" spans="1:11" ht="16.5" customHeight="1">
      <c r="C7" s="40"/>
      <c r="E7" s="220" t="s">
        <v>67</v>
      </c>
      <c r="F7" s="220"/>
      <c r="G7" s="220"/>
      <c r="H7" s="28"/>
      <c r="I7" s="220" t="s">
        <v>67</v>
      </c>
      <c r="J7" s="220"/>
      <c r="K7" s="220"/>
    </row>
    <row r="8" spans="1:11" ht="16.5" customHeight="1">
      <c r="C8" s="40"/>
      <c r="E8" s="30" t="s">
        <v>163</v>
      </c>
      <c r="F8" s="29"/>
      <c r="G8" s="30" t="s">
        <v>127</v>
      </c>
      <c r="H8" s="29"/>
      <c r="I8" s="30" t="s">
        <v>163</v>
      </c>
      <c r="J8" s="29"/>
      <c r="K8" s="30" t="s">
        <v>127</v>
      </c>
    </row>
    <row r="9" spans="1:11" ht="16.5" customHeight="1">
      <c r="C9" s="39" t="s">
        <v>10</v>
      </c>
      <c r="E9" s="44" t="s">
        <v>9</v>
      </c>
      <c r="F9" s="29"/>
      <c r="G9" s="44" t="s">
        <v>9</v>
      </c>
      <c r="H9" s="29"/>
      <c r="I9" s="44" t="s">
        <v>9</v>
      </c>
      <c r="J9" s="29"/>
      <c r="K9" s="44" t="s">
        <v>9</v>
      </c>
    </row>
    <row r="10" spans="1:11" ht="16.5" customHeight="1">
      <c r="C10" s="3"/>
      <c r="E10" s="146"/>
      <c r="F10" s="29"/>
      <c r="G10" s="134"/>
      <c r="H10" s="29"/>
      <c r="I10" s="146"/>
      <c r="J10" s="29"/>
      <c r="K10" s="134"/>
    </row>
    <row r="11" spans="1:11" ht="16.5" customHeight="1">
      <c r="A11" s="10" t="s">
        <v>3</v>
      </c>
      <c r="B11" s="10"/>
      <c r="C11" s="40"/>
      <c r="D11" s="10"/>
      <c r="E11" s="147"/>
      <c r="I11" s="157"/>
    </row>
    <row r="12" spans="1:11" ht="16.5" customHeight="1">
      <c r="A12" s="10"/>
      <c r="B12" s="10"/>
      <c r="C12" s="40"/>
      <c r="D12" s="10"/>
      <c r="E12" s="147"/>
      <c r="I12" s="157"/>
    </row>
    <row r="13" spans="1:11" ht="16.5" customHeight="1">
      <c r="A13" s="10" t="s">
        <v>4</v>
      </c>
      <c r="B13" s="10"/>
      <c r="C13" s="40"/>
      <c r="D13" s="10"/>
      <c r="E13" s="147"/>
      <c r="I13" s="157"/>
    </row>
    <row r="14" spans="1:11" ht="16.5" customHeight="1">
      <c r="A14" s="10"/>
      <c r="B14" s="10"/>
      <c r="E14" s="147"/>
      <c r="I14" s="157"/>
    </row>
    <row r="15" spans="1:11" ht="16.5" customHeight="1">
      <c r="A15" s="1" t="s">
        <v>5</v>
      </c>
      <c r="C15" s="208">
        <v>11</v>
      </c>
      <c r="E15" s="148">
        <v>293562253</v>
      </c>
      <c r="F15" s="31"/>
      <c r="G15" s="59">
        <v>243351249</v>
      </c>
      <c r="H15" s="31"/>
      <c r="I15" s="148">
        <v>291134515</v>
      </c>
      <c r="J15" s="31"/>
      <c r="K15" s="59">
        <v>241561273</v>
      </c>
    </row>
    <row r="16" spans="1:11" ht="16.5" customHeight="1">
      <c r="A16" s="1" t="s">
        <v>46</v>
      </c>
      <c r="C16" s="208">
        <v>12</v>
      </c>
      <c r="E16" s="148">
        <v>194449284</v>
      </c>
      <c r="F16" s="31"/>
      <c r="G16" s="59">
        <v>156218527</v>
      </c>
      <c r="H16" s="31"/>
      <c r="I16" s="148">
        <v>193645113</v>
      </c>
      <c r="J16" s="136"/>
      <c r="K16" s="59">
        <v>156187523</v>
      </c>
    </row>
    <row r="17" spans="1:11" ht="16.5" customHeight="1">
      <c r="A17" s="1" t="s">
        <v>167</v>
      </c>
      <c r="C17" s="208">
        <v>13</v>
      </c>
      <c r="E17" s="148">
        <v>2218452</v>
      </c>
      <c r="F17" s="31"/>
      <c r="G17" s="59">
        <v>0</v>
      </c>
      <c r="H17" s="31"/>
      <c r="I17" s="148">
        <v>2218452</v>
      </c>
      <c r="J17" s="136"/>
      <c r="K17" s="59">
        <v>0</v>
      </c>
    </row>
    <row r="18" spans="1:11" ht="16.5" customHeight="1">
      <c r="A18" s="1" t="s">
        <v>111</v>
      </c>
      <c r="C18" s="208">
        <v>14</v>
      </c>
      <c r="E18" s="148">
        <v>103675682</v>
      </c>
      <c r="F18" s="31"/>
      <c r="G18" s="59">
        <v>197510349</v>
      </c>
      <c r="H18" s="31"/>
      <c r="I18" s="148">
        <v>103675682</v>
      </c>
      <c r="J18" s="31"/>
      <c r="K18" s="59">
        <v>197487584</v>
      </c>
    </row>
    <row r="19" spans="1:11" ht="16.5" customHeight="1">
      <c r="A19" s="1" t="s">
        <v>7</v>
      </c>
      <c r="C19" s="208">
        <v>15</v>
      </c>
      <c r="E19" s="149">
        <v>4964725</v>
      </c>
      <c r="F19" s="5"/>
      <c r="G19" s="60">
        <v>7438398</v>
      </c>
      <c r="H19" s="5"/>
      <c r="I19" s="149">
        <v>4900369</v>
      </c>
      <c r="J19" s="5"/>
      <c r="K19" s="60">
        <v>7233857</v>
      </c>
    </row>
    <row r="20" spans="1:11" ht="16.5" customHeight="1">
      <c r="E20" s="150"/>
      <c r="F20" s="5"/>
      <c r="G20" s="46"/>
      <c r="H20" s="5"/>
      <c r="I20" s="155"/>
      <c r="J20" s="5"/>
      <c r="K20" s="5"/>
    </row>
    <row r="21" spans="1:11" ht="16.5" customHeight="1">
      <c r="A21" s="10" t="s">
        <v>8</v>
      </c>
      <c r="E21" s="151">
        <f>SUM(E15:E19)</f>
        <v>598870396</v>
      </c>
      <c r="F21" s="31"/>
      <c r="G21" s="7">
        <f>SUM(G15:G19)</f>
        <v>604518523</v>
      </c>
      <c r="H21" s="31"/>
      <c r="I21" s="151">
        <f>SUM(I15:I19)</f>
        <v>595574131</v>
      </c>
      <c r="J21" s="31"/>
      <c r="K21" s="7">
        <f>SUM(K15:K19)</f>
        <v>602470237</v>
      </c>
    </row>
    <row r="22" spans="1:11" ht="16.5" customHeight="1">
      <c r="E22" s="152"/>
      <c r="F22" s="31"/>
      <c r="G22" s="135"/>
      <c r="H22" s="31"/>
      <c r="I22" s="158"/>
      <c r="J22" s="31"/>
      <c r="K22" s="31"/>
    </row>
    <row r="23" spans="1:11" ht="16.5" customHeight="1">
      <c r="A23" s="10" t="s">
        <v>11</v>
      </c>
      <c r="B23" s="10"/>
      <c r="E23" s="152"/>
      <c r="F23" s="31"/>
      <c r="G23" s="135"/>
      <c r="H23" s="31"/>
      <c r="I23" s="158"/>
      <c r="J23" s="31"/>
      <c r="K23" s="31"/>
    </row>
    <row r="24" spans="1:11" ht="16.5" customHeight="1">
      <c r="A24" s="10"/>
      <c r="B24" s="10"/>
      <c r="E24" s="152"/>
      <c r="F24" s="31"/>
      <c r="G24" s="135"/>
      <c r="H24" s="31"/>
      <c r="I24" s="158"/>
      <c r="J24" s="31"/>
      <c r="K24" s="31"/>
    </row>
    <row r="25" spans="1:11" ht="16.5" customHeight="1">
      <c r="A25" s="1" t="s">
        <v>160</v>
      </c>
      <c r="C25" s="208">
        <v>16</v>
      </c>
      <c r="E25" s="148">
        <v>5783700</v>
      </c>
      <c r="F25" s="135"/>
      <c r="G25" s="59">
        <v>5783700</v>
      </c>
      <c r="H25" s="135"/>
      <c r="I25" s="159">
        <v>783700</v>
      </c>
      <c r="J25" s="135"/>
      <c r="K25" s="201">
        <v>783700</v>
      </c>
    </row>
    <row r="26" spans="1:11" ht="16.5" customHeight="1">
      <c r="A26" s="1" t="s">
        <v>122</v>
      </c>
      <c r="C26" s="208"/>
      <c r="E26" s="148"/>
      <c r="F26" s="135"/>
      <c r="G26" s="59"/>
      <c r="H26" s="135"/>
      <c r="I26" s="159"/>
      <c r="J26" s="135"/>
      <c r="K26" s="201"/>
    </row>
    <row r="27" spans="1:11" ht="16.5" customHeight="1">
      <c r="B27" s="1" t="s">
        <v>208</v>
      </c>
      <c r="C27" s="208">
        <v>17</v>
      </c>
      <c r="E27" s="148" t="s">
        <v>0</v>
      </c>
      <c r="F27" s="135"/>
      <c r="G27" s="59">
        <v>0</v>
      </c>
      <c r="H27" s="135"/>
      <c r="I27" s="159">
        <v>7369971</v>
      </c>
      <c r="J27" s="135"/>
      <c r="K27" s="201">
        <v>7369971</v>
      </c>
    </row>
    <row r="28" spans="1:11" ht="16.5" customHeight="1">
      <c r="A28" s="1" t="s">
        <v>12</v>
      </c>
      <c r="C28" s="208">
        <v>18</v>
      </c>
      <c r="E28" s="148">
        <v>657091824</v>
      </c>
      <c r="F28" s="135"/>
      <c r="G28" s="59">
        <v>712226723</v>
      </c>
      <c r="H28" s="135"/>
      <c r="I28" s="159">
        <v>657091821</v>
      </c>
      <c r="J28" s="135"/>
      <c r="K28" s="201">
        <v>712220835</v>
      </c>
    </row>
    <row r="29" spans="1:11" ht="16.5" customHeight="1">
      <c r="A29" s="1" t="s">
        <v>168</v>
      </c>
      <c r="C29" s="208">
        <v>19</v>
      </c>
      <c r="E29" s="148">
        <v>23520203</v>
      </c>
      <c r="F29" s="135"/>
      <c r="G29" s="59">
        <v>0</v>
      </c>
      <c r="H29" s="135"/>
      <c r="I29" s="159">
        <v>23520203</v>
      </c>
      <c r="J29" s="135"/>
      <c r="K29" s="201">
        <v>0</v>
      </c>
    </row>
    <row r="30" spans="1:11" ht="16.5" customHeight="1">
      <c r="A30" s="1" t="s">
        <v>13</v>
      </c>
      <c r="C30" s="208">
        <v>20</v>
      </c>
      <c r="E30" s="148">
        <v>3583879</v>
      </c>
      <c r="F30" s="135"/>
      <c r="G30" s="59">
        <v>5489521</v>
      </c>
      <c r="H30" s="135"/>
      <c r="I30" s="159">
        <v>3583879</v>
      </c>
      <c r="J30" s="135"/>
      <c r="K30" s="201">
        <v>5489521</v>
      </c>
    </row>
    <row r="31" spans="1:11" ht="16.5" customHeight="1">
      <c r="A31" s="1" t="s">
        <v>88</v>
      </c>
      <c r="C31" s="208">
        <v>21</v>
      </c>
      <c r="E31" s="149">
        <v>4171090</v>
      </c>
      <c r="F31" s="135"/>
      <c r="G31" s="60">
        <v>15287690</v>
      </c>
      <c r="H31" s="135"/>
      <c r="I31" s="149">
        <v>4169267</v>
      </c>
      <c r="J31" s="135"/>
      <c r="K31" s="60">
        <v>15287690</v>
      </c>
    </row>
    <row r="32" spans="1:11" ht="16.5" customHeight="1">
      <c r="E32" s="150"/>
      <c r="F32" s="5"/>
      <c r="G32" s="46"/>
      <c r="H32" s="5"/>
      <c r="I32" s="155"/>
      <c r="J32" s="5"/>
      <c r="K32" s="5"/>
    </row>
    <row r="33" spans="1:11" ht="16.5" customHeight="1">
      <c r="A33" s="10" t="s">
        <v>14</v>
      </c>
      <c r="E33" s="153">
        <f>SUM(E25:E32)</f>
        <v>694150696</v>
      </c>
      <c r="F33" s="5"/>
      <c r="G33" s="45">
        <f>SUM(G25:G32)</f>
        <v>738787634</v>
      </c>
      <c r="H33" s="46"/>
      <c r="I33" s="153">
        <f>SUM(I25:I32)</f>
        <v>696518841</v>
      </c>
      <c r="J33" s="5"/>
      <c r="K33" s="45">
        <f>SUM(K25:K32)</f>
        <v>741151717</v>
      </c>
    </row>
    <row r="34" spans="1:11" ht="16.5" customHeight="1">
      <c r="E34" s="154"/>
      <c r="F34" s="31"/>
      <c r="G34" s="137"/>
      <c r="H34" s="31"/>
      <c r="I34" s="154"/>
      <c r="J34" s="31"/>
      <c r="K34" s="137"/>
    </row>
    <row r="35" spans="1:11" ht="16.5" customHeight="1">
      <c r="E35" s="155"/>
      <c r="F35" s="31"/>
      <c r="G35" s="5"/>
      <c r="H35" s="31"/>
      <c r="I35" s="155"/>
      <c r="J35" s="31"/>
      <c r="K35" s="5"/>
    </row>
    <row r="36" spans="1:11" ht="16.5" customHeight="1" thickBot="1">
      <c r="A36" s="10" t="s">
        <v>15</v>
      </c>
      <c r="B36" s="10"/>
      <c r="E36" s="156">
        <f>SUM(E21,E33)</f>
        <v>1293021092</v>
      </c>
      <c r="F36" s="5"/>
      <c r="G36" s="138">
        <f>SUM(G21,G33)</f>
        <v>1343306157</v>
      </c>
      <c r="H36" s="5"/>
      <c r="I36" s="156">
        <f>SUM(I21,I33)</f>
        <v>1292092972</v>
      </c>
      <c r="J36" s="5"/>
      <c r="K36" s="138">
        <f>SUM(K21,K33)</f>
        <v>1343621954</v>
      </c>
    </row>
    <row r="37" spans="1:11" ht="16.5" customHeight="1" thickTop="1">
      <c r="D37" s="10"/>
      <c r="E37" s="47"/>
      <c r="G37" s="47"/>
    </row>
    <row r="38" spans="1:11" ht="16.5" customHeight="1">
      <c r="D38" s="10"/>
      <c r="E38" s="47"/>
      <c r="G38" s="47"/>
    </row>
    <row r="39" spans="1:11" ht="16.5" customHeight="1">
      <c r="D39" s="10"/>
      <c r="E39" s="47"/>
      <c r="G39" s="47"/>
    </row>
    <row r="40" spans="1:11" ht="16.5" customHeight="1">
      <c r="D40" s="10"/>
      <c r="E40" s="47"/>
      <c r="G40" s="47"/>
    </row>
    <row r="41" spans="1:11" ht="16.5" customHeight="1">
      <c r="D41" s="10"/>
      <c r="E41" s="47"/>
      <c r="G41" s="47"/>
    </row>
    <row r="42" spans="1:11" ht="16.5" customHeight="1">
      <c r="D42" s="10"/>
      <c r="E42" s="47"/>
      <c r="G42" s="47"/>
    </row>
    <row r="43" spans="1:11" ht="16.5" customHeight="1">
      <c r="D43" s="10"/>
      <c r="E43" s="47"/>
      <c r="G43" s="47"/>
    </row>
    <row r="44" spans="1:11" ht="16.5" customHeight="1">
      <c r="D44" s="10"/>
      <c r="E44" s="47"/>
      <c r="G44" s="47"/>
    </row>
    <row r="45" spans="1:11" ht="16.5" customHeight="1">
      <c r="D45" s="10"/>
      <c r="E45" s="47"/>
      <c r="G45" s="47"/>
    </row>
    <row r="46" spans="1:11" ht="16.5" customHeight="1">
      <c r="D46" s="10"/>
      <c r="E46" s="47"/>
      <c r="G46" s="47"/>
    </row>
    <row r="47" spans="1:11" ht="12" customHeight="1">
      <c r="D47" s="10"/>
      <c r="E47" s="47"/>
      <c r="G47" s="47"/>
    </row>
    <row r="48" spans="1:11" ht="21.95" customHeight="1">
      <c r="A48" s="23" t="s">
        <v>177</v>
      </c>
      <c r="B48" s="23"/>
      <c r="C48" s="24"/>
      <c r="D48" s="25"/>
      <c r="E48" s="48"/>
      <c r="F48" s="33"/>
      <c r="G48" s="48"/>
      <c r="H48" s="33"/>
      <c r="I48" s="33"/>
      <c r="J48" s="33"/>
      <c r="K48" s="33"/>
    </row>
    <row r="49" spans="1:11" ht="16.5" customHeight="1">
      <c r="A49" s="10" t="str">
        <f>+A1</f>
        <v>Sunsweet Public Company Limited</v>
      </c>
      <c r="B49" s="10"/>
      <c r="C49" s="40"/>
      <c r="D49" s="10"/>
    </row>
    <row r="50" spans="1:11" ht="16.5" customHeight="1">
      <c r="A50" s="10" t="s">
        <v>86</v>
      </c>
      <c r="B50" s="10"/>
      <c r="C50" s="40"/>
      <c r="D50" s="10"/>
    </row>
    <row r="51" spans="1:11" ht="16.5" customHeight="1">
      <c r="A51" s="25" t="str">
        <f>A3</f>
        <v>As at 31 December 2020</v>
      </c>
      <c r="B51" s="25"/>
      <c r="C51" s="39"/>
      <c r="D51" s="25"/>
      <c r="E51" s="42"/>
      <c r="F51" s="33"/>
      <c r="G51" s="42"/>
      <c r="H51" s="33"/>
      <c r="I51" s="33"/>
      <c r="J51" s="33"/>
      <c r="K51" s="33"/>
    </row>
    <row r="52" spans="1:11" ht="16.5" customHeight="1">
      <c r="A52" s="2"/>
      <c r="B52" s="2"/>
      <c r="C52" s="3"/>
      <c r="D52" s="2"/>
      <c r="E52" s="43"/>
      <c r="F52" s="6"/>
      <c r="G52" s="43"/>
      <c r="H52" s="6"/>
      <c r="I52" s="6"/>
      <c r="J52" s="6"/>
      <c r="K52" s="6"/>
    </row>
    <row r="54" spans="1:11" ht="16.5" customHeight="1">
      <c r="E54" s="221" t="s">
        <v>51</v>
      </c>
      <c r="F54" s="221"/>
      <c r="G54" s="221"/>
      <c r="I54" s="219" t="s">
        <v>52</v>
      </c>
      <c r="J54" s="219"/>
      <c r="K54" s="219"/>
    </row>
    <row r="55" spans="1:11" ht="16.5" customHeight="1">
      <c r="C55" s="40"/>
      <c r="E55" s="220" t="s">
        <v>67</v>
      </c>
      <c r="F55" s="220"/>
      <c r="G55" s="220"/>
      <c r="H55" s="28"/>
      <c r="I55" s="220" t="s">
        <v>67</v>
      </c>
      <c r="J55" s="220"/>
      <c r="K55" s="220"/>
    </row>
    <row r="56" spans="1:11" ht="16.5" customHeight="1">
      <c r="C56" s="40"/>
      <c r="E56" s="30" t="s">
        <v>163</v>
      </c>
      <c r="F56" s="29"/>
      <c r="G56" s="30" t="s">
        <v>127</v>
      </c>
      <c r="H56" s="29"/>
      <c r="I56" s="30" t="s">
        <v>163</v>
      </c>
      <c r="J56" s="29"/>
      <c r="K56" s="30" t="s">
        <v>127</v>
      </c>
    </row>
    <row r="57" spans="1:11" ht="16.5" customHeight="1">
      <c r="C57" s="39" t="s">
        <v>10</v>
      </c>
      <c r="E57" s="44" t="s">
        <v>9</v>
      </c>
      <c r="F57" s="29"/>
      <c r="G57" s="44" t="s">
        <v>9</v>
      </c>
      <c r="H57" s="29"/>
      <c r="I57" s="44" t="s">
        <v>9</v>
      </c>
      <c r="J57" s="29"/>
      <c r="K57" s="44" t="s">
        <v>9</v>
      </c>
    </row>
    <row r="58" spans="1:11" ht="16.5" customHeight="1">
      <c r="C58" s="3"/>
      <c r="E58" s="146"/>
      <c r="F58" s="29"/>
      <c r="G58" s="134"/>
      <c r="H58" s="29"/>
      <c r="I58" s="146"/>
      <c r="J58" s="29"/>
      <c r="K58" s="134"/>
    </row>
    <row r="59" spans="1:11" ht="16.5" customHeight="1">
      <c r="A59" s="10" t="s">
        <v>53</v>
      </c>
      <c r="B59" s="10"/>
      <c r="C59" s="40"/>
      <c r="D59" s="10"/>
      <c r="E59" s="147"/>
      <c r="I59" s="157"/>
    </row>
    <row r="60" spans="1:11" ht="16.5" customHeight="1">
      <c r="A60" s="10"/>
      <c r="B60" s="10"/>
      <c r="C60" s="40"/>
      <c r="D60" s="10"/>
      <c r="E60" s="147"/>
      <c r="I60" s="157"/>
    </row>
    <row r="61" spans="1:11" ht="16.5" customHeight="1">
      <c r="A61" s="10" t="s">
        <v>16</v>
      </c>
      <c r="B61" s="10"/>
      <c r="C61" s="40"/>
      <c r="D61" s="10"/>
      <c r="E61" s="147"/>
      <c r="I61" s="157"/>
    </row>
    <row r="62" spans="1:11" ht="16.5" customHeight="1">
      <c r="A62" s="10"/>
      <c r="B62" s="10"/>
      <c r="E62" s="147"/>
      <c r="I62" s="157"/>
    </row>
    <row r="63" spans="1:11" ht="16.5" customHeight="1">
      <c r="A63" s="1" t="s">
        <v>176</v>
      </c>
      <c r="C63" s="188">
        <v>22.1</v>
      </c>
      <c r="E63" s="159" t="s">
        <v>0</v>
      </c>
      <c r="F63" s="31"/>
      <c r="G63" s="201">
        <v>213570223</v>
      </c>
      <c r="H63" s="31"/>
      <c r="I63" s="162">
        <v>0</v>
      </c>
      <c r="K63" s="67">
        <v>213570223</v>
      </c>
    </row>
    <row r="64" spans="1:11" ht="16.5" customHeight="1">
      <c r="A64" s="1" t="s">
        <v>47</v>
      </c>
      <c r="C64" s="68">
        <v>23</v>
      </c>
      <c r="E64" s="159">
        <v>206182297</v>
      </c>
      <c r="F64" s="31"/>
      <c r="G64" s="201">
        <v>208101919</v>
      </c>
      <c r="H64" s="31"/>
      <c r="I64" s="162">
        <v>204720930</v>
      </c>
      <c r="J64" s="31"/>
      <c r="K64" s="67">
        <v>207864180</v>
      </c>
    </row>
    <row r="65" spans="1:11" ht="16.5" customHeight="1">
      <c r="A65" s="63" t="s">
        <v>130</v>
      </c>
      <c r="C65" s="68">
        <v>24</v>
      </c>
      <c r="E65" s="159">
        <v>14839760</v>
      </c>
      <c r="F65" s="31"/>
      <c r="G65" s="201">
        <v>16290296</v>
      </c>
      <c r="H65" s="31"/>
      <c r="I65" s="162">
        <v>14839760</v>
      </c>
      <c r="J65" s="31"/>
      <c r="K65" s="67">
        <v>16290296</v>
      </c>
    </row>
    <row r="66" spans="1:11" ht="16.5" customHeight="1">
      <c r="A66" s="1" t="s">
        <v>169</v>
      </c>
      <c r="C66" s="68">
        <v>13</v>
      </c>
      <c r="E66" s="159">
        <v>9115</v>
      </c>
      <c r="F66" s="31"/>
      <c r="G66" s="201">
        <v>0</v>
      </c>
      <c r="H66" s="31"/>
      <c r="I66" s="162">
        <v>0</v>
      </c>
      <c r="K66" s="67">
        <v>0</v>
      </c>
    </row>
    <row r="67" spans="1:11" ht="16.5" customHeight="1">
      <c r="A67" s="1" t="s">
        <v>60</v>
      </c>
      <c r="E67" s="161"/>
      <c r="F67" s="31"/>
      <c r="G67" s="62"/>
      <c r="H67" s="31"/>
      <c r="I67" s="160"/>
      <c r="J67" s="31"/>
      <c r="K67" s="1"/>
    </row>
    <row r="68" spans="1:11" ht="16.5" customHeight="1">
      <c r="B68" s="139" t="s">
        <v>17</v>
      </c>
      <c r="C68" s="188">
        <v>22.2</v>
      </c>
      <c r="E68" s="148">
        <v>3600000</v>
      </c>
      <c r="F68" s="31"/>
      <c r="G68" s="59">
        <v>3600000</v>
      </c>
      <c r="H68" s="31"/>
      <c r="I68" s="162">
        <v>3600000</v>
      </c>
      <c r="J68" s="31"/>
      <c r="K68" s="67">
        <v>3600000</v>
      </c>
    </row>
    <row r="69" spans="1:11" ht="16.5" customHeight="1">
      <c r="A69" s="1" t="s">
        <v>91</v>
      </c>
      <c r="C69" s="188"/>
      <c r="E69" s="148">
        <v>7702571</v>
      </c>
      <c r="F69" s="31"/>
      <c r="G69" s="59">
        <v>125503</v>
      </c>
      <c r="H69" s="31"/>
      <c r="I69" s="162">
        <v>7701668</v>
      </c>
      <c r="J69" s="31"/>
      <c r="K69" s="67">
        <v>0</v>
      </c>
    </row>
    <row r="70" spans="1:11" ht="16.5" customHeight="1">
      <c r="A70" s="1" t="s">
        <v>170</v>
      </c>
      <c r="C70" s="188"/>
      <c r="E70" s="148">
        <v>6271219</v>
      </c>
      <c r="F70" s="31"/>
      <c r="G70" s="59">
        <v>0</v>
      </c>
      <c r="H70" s="31"/>
      <c r="I70" s="162">
        <v>6271219</v>
      </c>
      <c r="J70" s="31"/>
      <c r="K70" s="67">
        <v>0</v>
      </c>
    </row>
    <row r="71" spans="1:11" ht="16.5" customHeight="1">
      <c r="A71" s="1" t="s">
        <v>217</v>
      </c>
      <c r="C71" s="188">
        <v>22.3</v>
      </c>
      <c r="E71" s="148">
        <v>0</v>
      </c>
      <c r="F71" s="31"/>
      <c r="G71" s="59">
        <v>3906136</v>
      </c>
      <c r="H71" s="31"/>
      <c r="I71" s="162">
        <v>0</v>
      </c>
      <c r="J71" s="31"/>
      <c r="K71" s="67">
        <v>3906136</v>
      </c>
    </row>
    <row r="72" spans="1:11" ht="16.5" customHeight="1">
      <c r="A72" s="1" t="s">
        <v>18</v>
      </c>
      <c r="E72" s="149">
        <v>2371388</v>
      </c>
      <c r="F72" s="5"/>
      <c r="G72" s="60">
        <v>939783</v>
      </c>
      <c r="H72" s="5"/>
      <c r="I72" s="163">
        <v>2368999</v>
      </c>
      <c r="J72" s="5"/>
      <c r="K72" s="65">
        <v>939474</v>
      </c>
    </row>
    <row r="73" spans="1:11" ht="16.5" customHeight="1">
      <c r="E73" s="150"/>
      <c r="F73" s="5"/>
      <c r="G73" s="46"/>
      <c r="H73" s="5"/>
      <c r="I73" s="155"/>
      <c r="J73" s="5"/>
      <c r="K73" s="5"/>
    </row>
    <row r="74" spans="1:11" ht="16.5" customHeight="1">
      <c r="A74" s="10" t="s">
        <v>19</v>
      </c>
      <c r="C74" s="40"/>
      <c r="D74" s="10"/>
      <c r="E74" s="151">
        <f>SUM(E63:E72)</f>
        <v>240976350</v>
      </c>
      <c r="F74" s="5"/>
      <c r="G74" s="7">
        <f>SUM(G63:G72)</f>
        <v>446533860</v>
      </c>
      <c r="H74" s="5"/>
      <c r="I74" s="151">
        <f>SUM(I63:I72)</f>
        <v>239502576</v>
      </c>
      <c r="J74" s="5"/>
      <c r="K74" s="7">
        <f>SUM(K63:K72)</f>
        <v>446170309</v>
      </c>
    </row>
    <row r="75" spans="1:11" ht="16.5" customHeight="1">
      <c r="A75" s="10"/>
      <c r="B75" s="10"/>
      <c r="C75" s="40"/>
      <c r="D75" s="10"/>
      <c r="E75" s="147"/>
      <c r="I75" s="157"/>
    </row>
    <row r="76" spans="1:11" ht="16.5" customHeight="1">
      <c r="A76" s="10" t="s">
        <v>20</v>
      </c>
      <c r="B76" s="10"/>
      <c r="C76" s="40"/>
      <c r="D76" s="10"/>
      <c r="E76" s="147"/>
      <c r="I76" s="157"/>
    </row>
    <row r="77" spans="1:11" ht="16.5" customHeight="1">
      <c r="A77" s="10"/>
      <c r="B77" s="10"/>
      <c r="E77" s="147"/>
      <c r="I77" s="157"/>
    </row>
    <row r="78" spans="1:11" ht="16.5" customHeight="1">
      <c r="A78" s="1" t="s">
        <v>131</v>
      </c>
      <c r="C78" s="12">
        <v>22.2</v>
      </c>
      <c r="E78" s="148">
        <v>300000</v>
      </c>
      <c r="G78" s="59">
        <v>3900000</v>
      </c>
      <c r="I78" s="148">
        <v>300000</v>
      </c>
      <c r="K78" s="59">
        <v>3900000</v>
      </c>
    </row>
    <row r="79" spans="1:11" ht="16.5" customHeight="1">
      <c r="A79" s="1" t="s">
        <v>171</v>
      </c>
      <c r="B79" s="10"/>
      <c r="C79" s="12"/>
      <c r="E79" s="148">
        <v>11125865</v>
      </c>
      <c r="G79" s="59">
        <v>0</v>
      </c>
      <c r="I79" s="148">
        <v>11125865</v>
      </c>
      <c r="K79" s="59">
        <v>0</v>
      </c>
    </row>
    <row r="80" spans="1:11" ht="16.5" customHeight="1">
      <c r="A80" s="1" t="s">
        <v>218</v>
      </c>
      <c r="B80" s="10"/>
      <c r="C80" s="12">
        <v>22.3</v>
      </c>
      <c r="E80" s="148">
        <v>0</v>
      </c>
      <c r="G80" s="59">
        <v>10690017</v>
      </c>
      <c r="I80" s="148">
        <v>0</v>
      </c>
      <c r="K80" s="59">
        <v>10690017</v>
      </c>
    </row>
    <row r="81" spans="1:11" ht="16.5" customHeight="1">
      <c r="A81" s="1" t="s">
        <v>21</v>
      </c>
      <c r="C81" s="13">
        <v>25</v>
      </c>
      <c r="E81" s="149">
        <v>18588165</v>
      </c>
      <c r="F81" s="31"/>
      <c r="G81" s="60">
        <v>31359773</v>
      </c>
      <c r="H81" s="31"/>
      <c r="I81" s="149">
        <v>18588165</v>
      </c>
      <c r="J81" s="31"/>
      <c r="K81" s="60">
        <v>31359773</v>
      </c>
    </row>
    <row r="82" spans="1:11" ht="16.5" customHeight="1">
      <c r="E82" s="150"/>
      <c r="F82" s="5"/>
      <c r="G82" s="46"/>
      <c r="H82" s="5"/>
      <c r="I82" s="155"/>
      <c r="J82" s="5"/>
      <c r="K82" s="5"/>
    </row>
    <row r="83" spans="1:11" ht="16.5" customHeight="1">
      <c r="A83" s="10" t="s">
        <v>22</v>
      </c>
      <c r="C83" s="40"/>
      <c r="D83" s="10"/>
      <c r="E83" s="151">
        <f>SUM(E78:E81)</f>
        <v>30014030</v>
      </c>
      <c r="F83" s="5"/>
      <c r="G83" s="7">
        <f>SUM(G78:G81)</f>
        <v>45949790</v>
      </c>
      <c r="H83" s="5"/>
      <c r="I83" s="151">
        <f>SUM(I78:I81)</f>
        <v>30014030</v>
      </c>
      <c r="J83" s="5"/>
      <c r="K83" s="7">
        <f>SUM(K78:K81)</f>
        <v>45949790</v>
      </c>
    </row>
    <row r="84" spans="1:11" ht="16.5" customHeight="1">
      <c r="E84" s="154"/>
      <c r="F84" s="5"/>
      <c r="G84" s="137"/>
      <c r="H84" s="5"/>
      <c r="I84" s="154"/>
      <c r="J84" s="5"/>
      <c r="K84" s="137"/>
    </row>
    <row r="85" spans="1:11" ht="16.5" customHeight="1">
      <c r="E85" s="155"/>
      <c r="F85" s="5"/>
      <c r="G85" s="5"/>
      <c r="H85" s="5"/>
      <c r="I85" s="155"/>
      <c r="J85" s="5"/>
      <c r="K85" s="5"/>
    </row>
    <row r="86" spans="1:11" ht="16.5" customHeight="1">
      <c r="A86" s="10" t="s">
        <v>23</v>
      </c>
      <c r="C86" s="40"/>
      <c r="D86" s="10"/>
      <c r="E86" s="151">
        <f>SUM(E74,E83)</f>
        <v>270990380</v>
      </c>
      <c r="F86" s="5"/>
      <c r="G86" s="7">
        <f>SUM(G74,G83)</f>
        <v>492483650</v>
      </c>
      <c r="H86" s="5"/>
      <c r="I86" s="151">
        <f>SUM(I74,I83)</f>
        <v>269516606</v>
      </c>
      <c r="J86" s="5"/>
      <c r="K86" s="7">
        <f>SUM(K74,K83)</f>
        <v>492120099</v>
      </c>
    </row>
    <row r="87" spans="1:11" ht="16.5" customHeight="1">
      <c r="A87" s="10"/>
      <c r="B87" s="10"/>
      <c r="C87" s="40"/>
      <c r="D87" s="10"/>
      <c r="E87" s="43"/>
      <c r="F87" s="6"/>
      <c r="G87" s="43"/>
      <c r="H87" s="6"/>
      <c r="I87" s="6"/>
      <c r="J87" s="6"/>
      <c r="K87" s="6"/>
    </row>
    <row r="88" spans="1:11" ht="16.5" customHeight="1">
      <c r="A88" s="10"/>
      <c r="B88" s="10"/>
      <c r="C88" s="40"/>
      <c r="D88" s="10"/>
      <c r="E88" s="43"/>
      <c r="F88" s="6"/>
      <c r="G88" s="43"/>
      <c r="H88" s="6"/>
      <c r="I88" s="6"/>
      <c r="J88" s="6"/>
      <c r="K88" s="6"/>
    </row>
    <row r="89" spans="1:11" ht="16.5" customHeight="1">
      <c r="A89" s="10"/>
      <c r="B89" s="10"/>
      <c r="C89" s="40"/>
      <c r="D89" s="10"/>
      <c r="E89" s="43"/>
      <c r="F89" s="6"/>
      <c r="G89" s="43"/>
      <c r="H89" s="6"/>
      <c r="I89" s="6"/>
      <c r="J89" s="6"/>
      <c r="K89" s="6"/>
    </row>
    <row r="90" spans="1:11" ht="16.5" customHeight="1">
      <c r="A90" s="10"/>
      <c r="B90" s="10"/>
      <c r="C90" s="40"/>
      <c r="D90" s="10"/>
      <c r="E90" s="43"/>
      <c r="F90" s="6"/>
      <c r="G90" s="43"/>
      <c r="H90" s="6"/>
      <c r="I90" s="6"/>
      <c r="J90" s="6"/>
      <c r="K90" s="6"/>
    </row>
    <row r="91" spans="1:11" ht="16.5" customHeight="1">
      <c r="A91" s="10"/>
      <c r="B91" s="10"/>
      <c r="C91" s="40"/>
      <c r="D91" s="10"/>
      <c r="E91" s="43"/>
      <c r="F91" s="6"/>
      <c r="G91" s="43"/>
      <c r="H91" s="6"/>
      <c r="I91" s="6"/>
      <c r="J91" s="6"/>
      <c r="K91" s="6"/>
    </row>
    <row r="92" spans="1:11" ht="16.5" customHeight="1">
      <c r="A92" s="10"/>
      <c r="B92" s="10"/>
      <c r="C92" s="40"/>
      <c r="D92" s="10"/>
      <c r="E92" s="43"/>
      <c r="F92" s="6"/>
      <c r="G92" s="43"/>
      <c r="H92" s="6"/>
      <c r="I92" s="6"/>
      <c r="J92" s="6"/>
      <c r="K92" s="6"/>
    </row>
    <row r="93" spans="1:11" ht="16.5" customHeight="1">
      <c r="A93" s="10"/>
      <c r="B93" s="10"/>
      <c r="C93" s="40"/>
      <c r="D93" s="10"/>
      <c r="E93" s="43"/>
      <c r="F93" s="6"/>
      <c r="G93" s="43"/>
      <c r="H93" s="6"/>
      <c r="I93" s="6"/>
      <c r="J93" s="6"/>
      <c r="K93" s="6"/>
    </row>
    <row r="94" spans="1:11" ht="16.5" customHeight="1">
      <c r="A94" s="10"/>
      <c r="B94" s="10"/>
      <c r="C94" s="40"/>
      <c r="D94" s="10"/>
      <c r="E94" s="43"/>
      <c r="F94" s="6"/>
      <c r="G94" s="43"/>
      <c r="H94" s="6"/>
      <c r="I94" s="6"/>
      <c r="J94" s="6"/>
      <c r="K94" s="6"/>
    </row>
    <row r="95" spans="1:11" ht="13.5" customHeight="1">
      <c r="A95" s="10"/>
      <c r="B95" s="10"/>
      <c r="C95" s="40"/>
      <c r="D95" s="10"/>
      <c r="E95" s="43"/>
      <c r="F95" s="6"/>
      <c r="G95" s="43"/>
      <c r="H95" s="6"/>
      <c r="I95" s="6"/>
      <c r="J95" s="6"/>
      <c r="K95" s="6"/>
    </row>
    <row r="96" spans="1:11" ht="21.95" customHeight="1">
      <c r="A96" s="23" t="str">
        <f>+A48</f>
        <v>The accompanying notes are an integral part of these consolidated and separate financial statements.</v>
      </c>
      <c r="B96" s="25"/>
      <c r="C96" s="39"/>
      <c r="D96" s="25"/>
      <c r="E96" s="42"/>
      <c r="F96" s="33"/>
      <c r="G96" s="42"/>
      <c r="H96" s="33"/>
      <c r="I96" s="33"/>
      <c r="J96" s="33"/>
      <c r="K96" s="33"/>
    </row>
    <row r="97" spans="1:11" ht="16.5" customHeight="1">
      <c r="A97" s="10" t="str">
        <f>+A1</f>
        <v>Sunsweet Public Company Limited</v>
      </c>
      <c r="B97" s="10"/>
      <c r="C97" s="40"/>
      <c r="D97" s="10"/>
    </row>
    <row r="98" spans="1:11" ht="16.5" customHeight="1">
      <c r="A98" s="10" t="s">
        <v>2</v>
      </c>
      <c r="B98" s="10"/>
      <c r="C98" s="40"/>
      <c r="D98" s="10"/>
    </row>
    <row r="99" spans="1:11" ht="16.5" customHeight="1">
      <c r="A99" s="25" t="str">
        <f>A3</f>
        <v>As at 31 December 2020</v>
      </c>
      <c r="B99" s="25"/>
      <c r="C99" s="39"/>
      <c r="D99" s="25"/>
      <c r="E99" s="42"/>
      <c r="F99" s="33"/>
      <c r="G99" s="42"/>
      <c r="H99" s="33"/>
      <c r="I99" s="33"/>
      <c r="J99" s="33"/>
      <c r="K99" s="33"/>
    </row>
    <row r="100" spans="1:11" ht="15.95" customHeight="1">
      <c r="A100" s="2"/>
      <c r="B100" s="2"/>
      <c r="C100" s="3"/>
      <c r="D100" s="2"/>
      <c r="E100" s="43"/>
      <c r="F100" s="6"/>
      <c r="G100" s="43"/>
      <c r="H100" s="6"/>
      <c r="I100" s="6"/>
      <c r="J100" s="6"/>
      <c r="K100" s="6"/>
    </row>
    <row r="101" spans="1:11" ht="15.95" customHeight="1"/>
    <row r="102" spans="1:11" ht="15.95" customHeight="1">
      <c r="E102" s="221" t="s">
        <v>51</v>
      </c>
      <c r="F102" s="221"/>
      <c r="G102" s="221"/>
      <c r="I102" s="219" t="s">
        <v>52</v>
      </c>
      <c r="J102" s="219"/>
      <c r="K102" s="219"/>
    </row>
    <row r="103" spans="1:11" ht="15.95" customHeight="1">
      <c r="C103" s="40"/>
      <c r="E103" s="220" t="s">
        <v>67</v>
      </c>
      <c r="F103" s="220"/>
      <c r="G103" s="220"/>
      <c r="H103" s="28"/>
      <c r="I103" s="220" t="s">
        <v>67</v>
      </c>
      <c r="J103" s="220"/>
      <c r="K103" s="220"/>
    </row>
    <row r="104" spans="1:11" ht="15.95" customHeight="1">
      <c r="C104" s="40"/>
      <c r="E104" s="30" t="s">
        <v>163</v>
      </c>
      <c r="F104" s="29"/>
      <c r="G104" s="30" t="s">
        <v>127</v>
      </c>
      <c r="H104" s="29"/>
      <c r="I104" s="30" t="s">
        <v>163</v>
      </c>
      <c r="J104" s="29"/>
      <c r="K104" s="30" t="s">
        <v>127</v>
      </c>
    </row>
    <row r="105" spans="1:11" ht="15.95" customHeight="1">
      <c r="C105" s="39" t="s">
        <v>132</v>
      </c>
      <c r="E105" s="44" t="s">
        <v>9</v>
      </c>
      <c r="F105" s="29"/>
      <c r="G105" s="44" t="s">
        <v>9</v>
      </c>
      <c r="H105" s="29"/>
      <c r="I105" s="44" t="s">
        <v>9</v>
      </c>
      <c r="J105" s="29"/>
      <c r="K105" s="44" t="s">
        <v>9</v>
      </c>
    </row>
    <row r="106" spans="1:11" ht="15.95" customHeight="1">
      <c r="C106" s="3"/>
      <c r="E106" s="146"/>
      <c r="F106" s="29"/>
      <c r="G106" s="134"/>
      <c r="H106" s="29"/>
      <c r="I106" s="146"/>
      <c r="J106" s="29"/>
      <c r="K106" s="134"/>
    </row>
    <row r="107" spans="1:11" ht="15.95" customHeight="1">
      <c r="A107" s="10" t="s">
        <v>121</v>
      </c>
      <c r="B107" s="10"/>
      <c r="C107" s="40"/>
      <c r="D107" s="10"/>
      <c r="E107" s="147"/>
      <c r="I107" s="157"/>
    </row>
    <row r="108" spans="1:11" ht="15.95" customHeight="1">
      <c r="A108" s="10"/>
      <c r="B108" s="10"/>
      <c r="C108" s="40"/>
      <c r="D108" s="10"/>
      <c r="E108" s="147"/>
      <c r="I108" s="157"/>
    </row>
    <row r="109" spans="1:11" ht="15.95" customHeight="1">
      <c r="A109" s="10" t="s">
        <v>54</v>
      </c>
      <c r="B109" s="10"/>
      <c r="C109" s="40"/>
      <c r="D109" s="10"/>
      <c r="E109" s="190"/>
      <c r="F109" s="6"/>
      <c r="G109" s="43"/>
      <c r="H109" s="6"/>
      <c r="I109" s="187"/>
      <c r="J109" s="6"/>
      <c r="K109" s="6"/>
    </row>
    <row r="110" spans="1:11" ht="15.95" customHeight="1">
      <c r="A110" s="10"/>
      <c r="B110" s="10"/>
      <c r="E110" s="190"/>
      <c r="F110" s="6"/>
      <c r="G110" s="43"/>
      <c r="H110" s="6"/>
      <c r="I110" s="187"/>
      <c r="J110" s="6"/>
      <c r="K110" s="6"/>
    </row>
    <row r="111" spans="1:11" ht="15.95" customHeight="1">
      <c r="A111" s="1" t="s">
        <v>24</v>
      </c>
      <c r="E111" s="150"/>
      <c r="F111" s="5"/>
      <c r="G111" s="46"/>
      <c r="H111" s="5"/>
      <c r="I111" s="155"/>
      <c r="J111" s="5"/>
      <c r="K111" s="5"/>
    </row>
    <row r="112" spans="1:11" ht="15.95" customHeight="1">
      <c r="B112" s="1" t="s">
        <v>25</v>
      </c>
      <c r="E112" s="147"/>
      <c r="I112" s="157"/>
    </row>
    <row r="113" spans="1:11" ht="15.95" customHeight="1">
      <c r="B113" s="1" t="s">
        <v>93</v>
      </c>
      <c r="E113" s="147"/>
      <c r="I113" s="157"/>
    </row>
    <row r="114" spans="1:11" ht="15.95" customHeight="1" thickBot="1">
      <c r="B114" s="1" t="s">
        <v>94</v>
      </c>
      <c r="E114" s="179">
        <v>215000000</v>
      </c>
      <c r="G114" s="131">
        <v>215000000</v>
      </c>
      <c r="I114" s="179">
        <v>215000000</v>
      </c>
      <c r="K114" s="131">
        <v>215000000</v>
      </c>
    </row>
    <row r="115" spans="1:11" ht="15.95" customHeight="1" thickTop="1">
      <c r="E115" s="150"/>
      <c r="F115" s="5"/>
      <c r="G115" s="46"/>
      <c r="H115" s="5"/>
      <c r="I115" s="155"/>
      <c r="J115" s="5"/>
      <c r="K115" s="5"/>
    </row>
    <row r="116" spans="1:11" ht="15.95" customHeight="1">
      <c r="B116" s="1" t="s">
        <v>80</v>
      </c>
      <c r="E116" s="147"/>
      <c r="I116" s="157"/>
    </row>
    <row r="117" spans="1:11" ht="15.95" customHeight="1">
      <c r="B117" s="1" t="s">
        <v>147</v>
      </c>
      <c r="E117" s="157"/>
      <c r="G117" s="27"/>
      <c r="I117" s="157"/>
    </row>
    <row r="118" spans="1:11" ht="15.95" customHeight="1">
      <c r="B118" s="1" t="s">
        <v>148</v>
      </c>
      <c r="E118" s="148">
        <v>215000000</v>
      </c>
      <c r="F118" s="5"/>
      <c r="G118" s="59">
        <v>215000000</v>
      </c>
      <c r="H118" s="5"/>
      <c r="I118" s="148">
        <v>215000000</v>
      </c>
      <c r="J118" s="5"/>
      <c r="K118" s="59">
        <v>215000000</v>
      </c>
    </row>
    <row r="119" spans="1:11" ht="15.95" customHeight="1">
      <c r="A119" s="1" t="s">
        <v>149</v>
      </c>
      <c r="E119" s="161">
        <v>665525655</v>
      </c>
      <c r="F119" s="62"/>
      <c r="G119" s="62">
        <v>665525655</v>
      </c>
      <c r="H119" s="62"/>
      <c r="I119" s="161">
        <v>665525655</v>
      </c>
      <c r="K119" s="62">
        <v>665525655</v>
      </c>
    </row>
    <row r="120" spans="1:11" ht="15.95" customHeight="1">
      <c r="A120" s="1" t="s">
        <v>81</v>
      </c>
      <c r="E120" s="150"/>
      <c r="F120" s="5"/>
      <c r="G120" s="46"/>
      <c r="H120" s="5"/>
      <c r="I120" s="155"/>
      <c r="J120" s="5"/>
      <c r="K120" s="5"/>
    </row>
    <row r="121" spans="1:11" ht="15.95" customHeight="1">
      <c r="B121" s="1" t="s">
        <v>79</v>
      </c>
      <c r="E121" s="161">
        <v>-20637124</v>
      </c>
      <c r="F121" s="46"/>
      <c r="G121" s="62">
        <v>-20637124</v>
      </c>
      <c r="H121" s="46"/>
      <c r="I121" s="161">
        <v>-21000000</v>
      </c>
      <c r="J121" s="46"/>
      <c r="K121" s="62">
        <v>-21000000</v>
      </c>
    </row>
    <row r="122" spans="1:11" ht="15.95" customHeight="1">
      <c r="A122" s="1" t="s">
        <v>151</v>
      </c>
      <c r="E122" s="148"/>
      <c r="F122" s="5"/>
      <c r="G122" s="59"/>
      <c r="H122" s="5"/>
      <c r="I122" s="161"/>
      <c r="J122" s="5"/>
      <c r="K122" s="62"/>
    </row>
    <row r="123" spans="1:11" ht="15.95" customHeight="1">
      <c r="B123" s="1" t="s">
        <v>112</v>
      </c>
      <c r="C123" s="13">
        <v>27</v>
      </c>
      <c r="E123" s="148">
        <v>21400000</v>
      </c>
      <c r="F123" s="5"/>
      <c r="G123" s="59">
        <v>11400000</v>
      </c>
      <c r="H123" s="5"/>
      <c r="I123" s="148">
        <v>21400000</v>
      </c>
      <c r="J123" s="5"/>
      <c r="K123" s="59">
        <v>11400000</v>
      </c>
    </row>
    <row r="124" spans="1:11" ht="15.95" customHeight="1">
      <c r="B124" s="1" t="s">
        <v>26</v>
      </c>
      <c r="E124" s="148">
        <v>141510011</v>
      </c>
      <c r="F124" s="5"/>
      <c r="G124" s="59">
        <v>-19698194</v>
      </c>
      <c r="H124" s="5"/>
      <c r="I124" s="148">
        <v>142419192</v>
      </c>
      <c r="J124" s="5"/>
      <c r="K124" s="59">
        <v>-18655319</v>
      </c>
    </row>
    <row r="125" spans="1:11" ht="15.95" customHeight="1">
      <c r="A125" s="1" t="s">
        <v>103</v>
      </c>
      <c r="E125" s="149">
        <v>-767830</v>
      </c>
      <c r="F125" s="5"/>
      <c r="G125" s="60">
        <v>-767830</v>
      </c>
      <c r="H125" s="5"/>
      <c r="I125" s="149">
        <v>-768481</v>
      </c>
      <c r="J125" s="5"/>
      <c r="K125" s="60">
        <v>-768481</v>
      </c>
    </row>
    <row r="126" spans="1:11" ht="15.95" customHeight="1">
      <c r="E126" s="150"/>
      <c r="F126" s="5"/>
      <c r="G126" s="46"/>
      <c r="H126" s="5"/>
      <c r="I126" s="155"/>
      <c r="J126" s="5"/>
      <c r="K126" s="5"/>
    </row>
    <row r="127" spans="1:11" ht="15.95" customHeight="1">
      <c r="A127" s="10" t="s">
        <v>62</v>
      </c>
      <c r="E127" s="160"/>
      <c r="F127" s="1"/>
      <c r="G127" s="1"/>
      <c r="H127" s="1"/>
      <c r="I127" s="160"/>
      <c r="J127" s="1"/>
      <c r="K127" s="1"/>
    </row>
    <row r="128" spans="1:11" ht="15.95" customHeight="1">
      <c r="A128" s="10"/>
      <c r="B128" s="10" t="s">
        <v>63</v>
      </c>
      <c r="E128" s="155">
        <f>SUM(E118:E125)</f>
        <v>1022030712</v>
      </c>
      <c r="F128" s="5"/>
      <c r="G128" s="5">
        <f>SUM(G118:G125)</f>
        <v>850822507</v>
      </c>
      <c r="H128" s="5"/>
      <c r="I128" s="155">
        <f>SUM(I118:I125)</f>
        <v>1022576366</v>
      </c>
      <c r="J128" s="5"/>
      <c r="K128" s="5">
        <f>SUM(K118:K125)</f>
        <v>851501855</v>
      </c>
    </row>
    <row r="129" spans="1:11" ht="15.95" customHeight="1">
      <c r="A129" s="1" t="s">
        <v>27</v>
      </c>
      <c r="E129" s="153">
        <v>0</v>
      </c>
      <c r="F129" s="5"/>
      <c r="G129" s="45" t="s">
        <v>0</v>
      </c>
      <c r="H129" s="5"/>
      <c r="I129" s="153">
        <v>0</v>
      </c>
      <c r="J129" s="5"/>
      <c r="K129" s="45" t="s">
        <v>0</v>
      </c>
    </row>
    <row r="130" spans="1:11" ht="15.95" customHeight="1">
      <c r="C130" s="40"/>
      <c r="D130" s="10"/>
      <c r="E130" s="150"/>
      <c r="F130" s="5"/>
      <c r="G130" s="46"/>
      <c r="H130" s="5"/>
      <c r="I130" s="155"/>
      <c r="J130" s="5"/>
      <c r="K130" s="5"/>
    </row>
    <row r="131" spans="1:11" ht="15.95" customHeight="1">
      <c r="A131" s="10" t="s">
        <v>55</v>
      </c>
      <c r="E131" s="151">
        <f>SUM(E128:E129)</f>
        <v>1022030712</v>
      </c>
      <c r="F131" s="5"/>
      <c r="G131" s="7">
        <f>SUM(G128:G129)</f>
        <v>850822507</v>
      </c>
      <c r="H131" s="5"/>
      <c r="I131" s="151">
        <f>SUM(I128:I129)</f>
        <v>1022576366</v>
      </c>
      <c r="J131" s="5"/>
      <c r="K131" s="7">
        <f>SUM(K128:K129)</f>
        <v>851501855</v>
      </c>
    </row>
    <row r="132" spans="1:11" ht="15.95" customHeight="1">
      <c r="A132" s="10"/>
      <c r="E132" s="154"/>
      <c r="F132" s="5"/>
      <c r="G132" s="137"/>
      <c r="H132" s="5"/>
      <c r="I132" s="154"/>
      <c r="J132" s="5"/>
      <c r="K132" s="137"/>
    </row>
    <row r="133" spans="1:11" ht="15.95" customHeight="1">
      <c r="E133" s="155"/>
      <c r="F133" s="5"/>
      <c r="G133" s="5"/>
      <c r="H133" s="5"/>
      <c r="I133" s="155"/>
      <c r="J133" s="5"/>
      <c r="K133" s="5"/>
    </row>
    <row r="134" spans="1:11" ht="15.95" customHeight="1" thickBot="1">
      <c r="A134" s="10" t="s">
        <v>56</v>
      </c>
      <c r="B134" s="10"/>
      <c r="E134" s="169">
        <f>SUM(E86,E131)</f>
        <v>1293021092</v>
      </c>
      <c r="F134" s="31"/>
      <c r="G134" s="132">
        <f>SUM(G86,G131)</f>
        <v>1343306157</v>
      </c>
      <c r="H134" s="31"/>
      <c r="I134" s="169">
        <f>SUM(I86,I131)</f>
        <v>1292092972</v>
      </c>
      <c r="J134" s="31"/>
      <c r="K134" s="132">
        <f>SUM(K86,K131)</f>
        <v>1343621954</v>
      </c>
    </row>
    <row r="135" spans="1:11" ht="15.95" customHeight="1" thickTop="1">
      <c r="A135" s="10"/>
      <c r="B135" s="10"/>
      <c r="E135" s="5"/>
      <c r="F135" s="31"/>
      <c r="G135" s="5"/>
      <c r="H135" s="31"/>
      <c r="I135" s="5"/>
      <c r="J135" s="31"/>
      <c r="K135" s="5"/>
    </row>
    <row r="136" spans="1:11" ht="15.95" customHeight="1">
      <c r="A136" s="10"/>
      <c r="B136" s="10"/>
      <c r="E136" s="5"/>
      <c r="F136" s="31"/>
      <c r="G136" s="5"/>
      <c r="H136" s="31"/>
      <c r="I136" s="5"/>
      <c r="J136" s="31"/>
      <c r="K136" s="5"/>
    </row>
    <row r="137" spans="1:11" ht="15.95" customHeight="1">
      <c r="A137" s="10"/>
      <c r="B137" s="10"/>
      <c r="E137" s="5"/>
      <c r="F137" s="31"/>
      <c r="G137" s="5"/>
      <c r="H137" s="31"/>
      <c r="I137" s="5"/>
      <c r="J137" s="31"/>
      <c r="K137" s="5"/>
    </row>
    <row r="138" spans="1:11" ht="15.95" customHeight="1">
      <c r="A138" s="10"/>
      <c r="B138" s="10"/>
      <c r="E138" s="5"/>
      <c r="F138" s="31"/>
      <c r="G138" s="5"/>
      <c r="H138" s="31"/>
      <c r="I138" s="5"/>
      <c r="J138" s="31"/>
      <c r="K138" s="5"/>
    </row>
    <row r="139" spans="1:11" ht="15.95" customHeight="1">
      <c r="A139" s="10"/>
      <c r="B139" s="10"/>
      <c r="E139" s="5"/>
      <c r="F139" s="31"/>
      <c r="G139" s="5"/>
      <c r="H139" s="31"/>
      <c r="I139" s="5"/>
      <c r="J139" s="31"/>
      <c r="K139" s="5"/>
    </row>
    <row r="140" spans="1:11" ht="15.95" customHeight="1">
      <c r="A140" s="10"/>
      <c r="B140" s="10"/>
      <c r="E140" s="5"/>
      <c r="F140" s="31"/>
      <c r="G140" s="5"/>
      <c r="H140" s="31"/>
      <c r="I140" s="5"/>
      <c r="J140" s="31"/>
      <c r="K140" s="5"/>
    </row>
    <row r="141" spans="1:11" ht="15.95" customHeight="1">
      <c r="A141" s="10"/>
      <c r="B141" s="10"/>
      <c r="E141" s="5"/>
      <c r="F141" s="31"/>
      <c r="G141" s="5"/>
      <c r="H141" s="31"/>
      <c r="I141" s="5"/>
      <c r="J141" s="31"/>
      <c r="K141" s="5"/>
    </row>
    <row r="142" spans="1:11" ht="15.95" customHeight="1">
      <c r="A142" s="10"/>
      <c r="B142" s="10"/>
      <c r="E142" s="5"/>
      <c r="F142" s="31"/>
      <c r="G142" s="5"/>
      <c r="H142" s="31"/>
      <c r="I142" s="5"/>
      <c r="J142" s="31"/>
      <c r="K142" s="5"/>
    </row>
    <row r="143" spans="1:11" ht="15.95" customHeight="1">
      <c r="A143" s="10"/>
      <c r="B143" s="10"/>
      <c r="E143" s="5"/>
      <c r="F143" s="31"/>
      <c r="G143" s="5"/>
      <c r="H143" s="31"/>
      <c r="I143" s="5"/>
      <c r="J143" s="31"/>
      <c r="K143" s="5"/>
    </row>
    <row r="144" spans="1:11" ht="20.25" customHeight="1"/>
    <row r="145" spans="1:11" ht="21.95" customHeight="1">
      <c r="A145" s="23" t="str">
        <f>+A96</f>
        <v>The accompanying notes are an integral part of these consolidated and separate financial statements.</v>
      </c>
      <c r="B145" s="23"/>
      <c r="C145" s="24"/>
      <c r="D145" s="23"/>
      <c r="E145" s="42"/>
      <c r="F145" s="33"/>
      <c r="G145" s="42"/>
      <c r="H145" s="33"/>
      <c r="I145" s="33"/>
      <c r="J145" s="33"/>
      <c r="K145" s="33"/>
    </row>
  </sheetData>
  <mergeCells count="12">
    <mergeCell ref="I55:K55"/>
    <mergeCell ref="I102:K102"/>
    <mergeCell ref="I103:K103"/>
    <mergeCell ref="E103:G103"/>
    <mergeCell ref="E102:G102"/>
    <mergeCell ref="E55:G55"/>
    <mergeCell ref="I6:K6"/>
    <mergeCell ref="I7:K7"/>
    <mergeCell ref="I54:K54"/>
    <mergeCell ref="E7:G7"/>
    <mergeCell ref="E6:G6"/>
    <mergeCell ref="E54:G54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ignoredErrors>
    <ignoredError sqref="E8 G8:K8 E56:K56 E104:K10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6"/>
  <sheetViews>
    <sheetView topLeftCell="A16" zoomScaleNormal="100" workbookViewId="0">
      <selection activeCell="A22" sqref="A22"/>
    </sheetView>
  </sheetViews>
  <sheetFormatPr defaultColWidth="13.7109375" defaultRowHeight="16.5" customHeight="1"/>
  <cols>
    <col min="1" max="1" width="28.85546875" style="1" customWidth="1"/>
    <col min="2" max="2" width="5.28515625" style="13" customWidth="1"/>
    <col min="3" max="3" width="0.5703125" style="1" customWidth="1"/>
    <col min="4" max="4" width="13.28515625" style="27" customWidth="1"/>
    <col min="5" max="5" width="0.5703125" style="27" customWidth="1"/>
    <col min="6" max="6" width="13.28515625" style="27" customWidth="1"/>
    <col min="7" max="7" width="0.5703125" style="27" customWidth="1"/>
    <col min="8" max="8" width="13.28515625" style="27" customWidth="1"/>
    <col min="9" max="9" width="0.5703125" style="27" customWidth="1"/>
    <col min="10" max="10" width="13.28515625" style="27" customWidth="1"/>
    <col min="11" max="123" width="9.140625" style="1" customWidth="1"/>
    <col min="124" max="124" width="32.42578125" style="1" customWidth="1"/>
    <col min="125" max="125" width="7.28515625" style="1" customWidth="1"/>
    <col min="126" max="126" width="0.85546875" style="1" customWidth="1"/>
    <col min="127" max="127" width="13.7109375" style="1" customWidth="1"/>
    <col min="128" max="128" width="0.85546875" style="1" customWidth="1"/>
    <col min="129" max="129" width="13.7109375" style="1" customWidth="1"/>
    <col min="130" max="130" width="0.85546875" style="1" customWidth="1"/>
    <col min="131" max="131" width="13.7109375" style="1" customWidth="1"/>
    <col min="132" max="132" width="0.85546875" style="1" customWidth="1"/>
    <col min="133" max="16384" width="13.7109375" style="1"/>
  </cols>
  <sheetData>
    <row r="1" spans="1:12" ht="16.5" customHeight="1">
      <c r="A1" s="10" t="str">
        <f>+'BS 5-7'!A1</f>
        <v>Sunsweet Public Company Limited</v>
      </c>
    </row>
    <row r="2" spans="1:12" ht="16.5" customHeight="1">
      <c r="A2" s="10" t="s">
        <v>61</v>
      </c>
      <c r="B2" s="10"/>
      <c r="C2" s="10"/>
      <c r="D2" s="49"/>
      <c r="F2" s="49"/>
    </row>
    <row r="3" spans="1:12" ht="16.5" customHeight="1">
      <c r="A3" s="34" t="s">
        <v>164</v>
      </c>
      <c r="B3" s="25"/>
      <c r="C3" s="25"/>
      <c r="D3" s="50"/>
      <c r="E3" s="33"/>
      <c r="F3" s="50"/>
      <c r="G3" s="33"/>
      <c r="H3" s="33"/>
      <c r="I3" s="33"/>
      <c r="J3" s="33"/>
    </row>
    <row r="4" spans="1:12" ht="16.5" customHeight="1">
      <c r="A4" s="35"/>
      <c r="B4" s="2"/>
      <c r="C4" s="2"/>
      <c r="D4" s="28"/>
      <c r="E4" s="6"/>
      <c r="F4" s="28"/>
      <c r="G4" s="6"/>
      <c r="H4" s="6"/>
      <c r="I4" s="6"/>
      <c r="J4" s="6"/>
    </row>
    <row r="6" spans="1:12" ht="16.5" customHeight="1">
      <c r="D6" s="221" t="s">
        <v>51</v>
      </c>
      <c r="E6" s="221"/>
      <c r="F6" s="221"/>
      <c r="H6" s="219" t="s">
        <v>52</v>
      </c>
      <c r="I6" s="219"/>
      <c r="J6" s="219"/>
    </row>
    <row r="7" spans="1:12" ht="16.5" customHeight="1">
      <c r="B7" s="40"/>
      <c r="D7" s="220" t="s">
        <v>67</v>
      </c>
      <c r="E7" s="220"/>
      <c r="F7" s="220"/>
      <c r="G7" s="28"/>
      <c r="H7" s="220" t="s">
        <v>67</v>
      </c>
      <c r="I7" s="220"/>
      <c r="J7" s="220"/>
    </row>
    <row r="8" spans="1:12" ht="16.5" customHeight="1">
      <c r="B8" s="40"/>
      <c r="D8" s="30" t="s">
        <v>163</v>
      </c>
      <c r="E8" s="29"/>
      <c r="F8" s="30" t="s">
        <v>127</v>
      </c>
      <c r="G8" s="29"/>
      <c r="H8" s="30" t="s">
        <v>163</v>
      </c>
      <c r="I8" s="29"/>
      <c r="J8" s="30" t="s">
        <v>127</v>
      </c>
    </row>
    <row r="9" spans="1:12" ht="16.5" customHeight="1">
      <c r="B9" s="39" t="s">
        <v>10</v>
      </c>
      <c r="D9" s="44" t="s">
        <v>9</v>
      </c>
      <c r="E9" s="29"/>
      <c r="F9" s="44" t="s">
        <v>9</v>
      </c>
      <c r="G9" s="29"/>
      <c r="H9" s="44" t="s">
        <v>9</v>
      </c>
      <c r="I9" s="29"/>
      <c r="J9" s="44" t="s">
        <v>9</v>
      </c>
    </row>
    <row r="10" spans="1:12" ht="6" customHeight="1">
      <c r="A10" s="10"/>
      <c r="D10" s="157"/>
      <c r="H10" s="157"/>
    </row>
    <row r="11" spans="1:12" ht="16.5" customHeight="1">
      <c r="A11" s="1" t="s">
        <v>178</v>
      </c>
      <c r="B11" s="12"/>
      <c r="D11" s="148">
        <v>2610589522</v>
      </c>
      <c r="E11" s="31"/>
      <c r="F11" s="59">
        <v>1919737747</v>
      </c>
      <c r="G11" s="31"/>
      <c r="H11" s="148">
        <v>2598560951</v>
      </c>
      <c r="I11" s="31"/>
      <c r="J11" s="59">
        <v>1904899779</v>
      </c>
      <c r="L11" s="218"/>
    </row>
    <row r="12" spans="1:12" ht="16.5" customHeight="1">
      <c r="A12" s="1" t="s">
        <v>113</v>
      </c>
      <c r="D12" s="149">
        <v>-2188452990</v>
      </c>
      <c r="E12" s="31"/>
      <c r="F12" s="60">
        <v>-1774807691</v>
      </c>
      <c r="G12" s="31"/>
      <c r="H12" s="149">
        <v>-2178170125</v>
      </c>
      <c r="I12" s="31"/>
      <c r="J12" s="60">
        <v>-1762320052</v>
      </c>
    </row>
    <row r="13" spans="1:12" ht="6" customHeight="1">
      <c r="D13" s="155"/>
      <c r="E13" s="31"/>
      <c r="F13" s="5"/>
      <c r="G13" s="31"/>
      <c r="H13" s="155"/>
      <c r="I13" s="31"/>
      <c r="J13" s="5"/>
    </row>
    <row r="14" spans="1:12" ht="16.5" customHeight="1">
      <c r="A14" s="10" t="s">
        <v>28</v>
      </c>
      <c r="D14" s="155">
        <f>SUM(D11:D12)</f>
        <v>422136532</v>
      </c>
      <c r="E14" s="5"/>
      <c r="F14" s="5">
        <f>SUM(F11:F12)</f>
        <v>144930056</v>
      </c>
      <c r="G14" s="5"/>
      <c r="H14" s="155">
        <f>SUM(H11:H13)</f>
        <v>420390826</v>
      </c>
      <c r="I14" s="5"/>
      <c r="J14" s="5">
        <f>SUM(J11:J13)</f>
        <v>142579727</v>
      </c>
    </row>
    <row r="15" spans="1:12" ht="6" customHeight="1">
      <c r="A15" s="10"/>
      <c r="D15" s="158"/>
      <c r="E15" s="31"/>
      <c r="F15" s="31"/>
      <c r="G15" s="31"/>
      <c r="H15" s="158"/>
      <c r="I15" s="5"/>
      <c r="J15" s="31"/>
    </row>
    <row r="16" spans="1:12" ht="16.5" customHeight="1">
      <c r="A16" s="1" t="s">
        <v>29</v>
      </c>
      <c r="B16" s="13">
        <v>29</v>
      </c>
      <c r="D16" s="148">
        <v>7178469</v>
      </c>
      <c r="E16" s="5"/>
      <c r="F16" s="59">
        <v>5738718</v>
      </c>
      <c r="G16" s="5"/>
      <c r="H16" s="148">
        <v>7878937</v>
      </c>
      <c r="I16" s="5"/>
      <c r="J16" s="59">
        <v>5791080</v>
      </c>
    </row>
    <row r="17" spans="1:10" ht="16.5" customHeight="1">
      <c r="A17" s="1" t="s">
        <v>180</v>
      </c>
      <c r="D17" s="148">
        <v>9971709</v>
      </c>
      <c r="E17" s="5"/>
      <c r="F17" s="59">
        <v>14219476</v>
      </c>
      <c r="G17" s="5"/>
      <c r="H17" s="148">
        <v>9948859</v>
      </c>
      <c r="I17" s="5"/>
      <c r="J17" s="59">
        <v>14176282</v>
      </c>
    </row>
    <row r="18" spans="1:10" ht="16.5" customHeight="1">
      <c r="A18" s="1" t="s">
        <v>179</v>
      </c>
      <c r="D18" s="148">
        <v>2341390</v>
      </c>
      <c r="E18" s="5"/>
      <c r="F18" s="59">
        <v>0</v>
      </c>
      <c r="G18" s="5"/>
      <c r="H18" s="148">
        <v>2350505</v>
      </c>
      <c r="I18" s="5"/>
      <c r="J18" s="59">
        <v>0</v>
      </c>
    </row>
    <row r="19" spans="1:10" ht="16.5" customHeight="1">
      <c r="A19" s="1" t="s">
        <v>30</v>
      </c>
      <c r="D19" s="148">
        <v>-162724166</v>
      </c>
      <c r="E19" s="5"/>
      <c r="F19" s="59">
        <v>-141015446</v>
      </c>
      <c r="G19" s="5"/>
      <c r="H19" s="148">
        <v>-162044745</v>
      </c>
      <c r="I19" s="5"/>
      <c r="J19" s="59">
        <v>-140134196</v>
      </c>
    </row>
    <row r="20" spans="1:10" ht="16.5" customHeight="1">
      <c r="A20" s="1" t="s">
        <v>31</v>
      </c>
      <c r="D20" s="148">
        <v>-65280156</v>
      </c>
      <c r="E20" s="5"/>
      <c r="F20" s="59">
        <v>-69691589</v>
      </c>
      <c r="G20" s="5"/>
      <c r="H20" s="148">
        <v>-65067896</v>
      </c>
      <c r="I20" s="5"/>
      <c r="J20" s="59">
        <v>-68654869</v>
      </c>
    </row>
    <row r="21" spans="1:10" ht="16.5" customHeight="1">
      <c r="A21" s="1" t="s">
        <v>32</v>
      </c>
      <c r="B21" s="13">
        <v>30</v>
      </c>
      <c r="D21" s="149">
        <v>-1772557</v>
      </c>
      <c r="E21" s="5"/>
      <c r="F21" s="60">
        <v>-5745058</v>
      </c>
      <c r="G21" s="5"/>
      <c r="H21" s="149">
        <v>-1772557</v>
      </c>
      <c r="I21" s="5"/>
      <c r="J21" s="60">
        <v>-5743482</v>
      </c>
    </row>
    <row r="22" spans="1:10" ht="6" customHeight="1">
      <c r="B22" s="12"/>
      <c r="D22" s="155"/>
      <c r="E22" s="31"/>
      <c r="F22" s="5"/>
      <c r="G22" s="31"/>
      <c r="H22" s="160"/>
      <c r="I22" s="31"/>
      <c r="J22" s="1"/>
    </row>
    <row r="23" spans="1:10" ht="16.5" customHeight="1">
      <c r="A23" s="10" t="s">
        <v>135</v>
      </c>
      <c r="D23" s="158">
        <f>SUM(D14:D21)</f>
        <v>211851221</v>
      </c>
      <c r="E23" s="31"/>
      <c r="F23" s="31">
        <f>SUM(F14:F21)</f>
        <v>-51563843</v>
      </c>
      <c r="G23" s="31"/>
      <c r="H23" s="158">
        <f>SUM(H14:H21)</f>
        <v>211683929</v>
      </c>
      <c r="I23" s="31"/>
      <c r="J23" s="31">
        <f>SUM(J14:J21)</f>
        <v>-51985458</v>
      </c>
    </row>
    <row r="24" spans="1:10" ht="16.5" customHeight="1">
      <c r="A24" s="1" t="s">
        <v>33</v>
      </c>
      <c r="B24" s="13">
        <v>32</v>
      </c>
      <c r="D24" s="164">
        <v>-18939028</v>
      </c>
      <c r="E24" s="5"/>
      <c r="F24" s="199">
        <v>9684432</v>
      </c>
      <c r="G24" s="5"/>
      <c r="H24" s="149">
        <v>-18905430</v>
      </c>
      <c r="I24" s="5"/>
      <c r="J24" s="60">
        <v>9821125</v>
      </c>
    </row>
    <row r="25" spans="1:10" ht="6" customHeight="1">
      <c r="B25" s="12"/>
      <c r="D25" s="165"/>
      <c r="E25" s="5"/>
      <c r="F25" s="32"/>
      <c r="G25" s="5"/>
      <c r="H25" s="165"/>
      <c r="I25" s="5"/>
      <c r="J25" s="32"/>
    </row>
    <row r="26" spans="1:10" ht="16.5" customHeight="1">
      <c r="A26" s="10" t="s">
        <v>150</v>
      </c>
      <c r="D26" s="151">
        <f>SUM(D23:D24)</f>
        <v>192912193</v>
      </c>
      <c r="E26" s="5"/>
      <c r="F26" s="7">
        <f>SUM(F23:F24)</f>
        <v>-41879411</v>
      </c>
      <c r="G26" s="5"/>
      <c r="H26" s="151">
        <f>SUM(H23:H24)</f>
        <v>192778499</v>
      </c>
      <c r="I26" s="5"/>
      <c r="J26" s="7">
        <f>SUM(J23:J24)</f>
        <v>-42164333</v>
      </c>
    </row>
    <row r="27" spans="1:10" ht="16.5" customHeight="1">
      <c r="A27" s="10"/>
      <c r="D27" s="155"/>
      <c r="E27" s="5"/>
      <c r="F27" s="5"/>
      <c r="G27" s="5"/>
      <c r="H27" s="155"/>
      <c r="I27" s="5"/>
      <c r="J27" s="5"/>
    </row>
    <row r="28" spans="1:10" ht="16.5" customHeight="1">
      <c r="A28" s="10" t="s">
        <v>136</v>
      </c>
      <c r="D28" s="155"/>
      <c r="E28" s="5"/>
      <c r="F28" s="5"/>
      <c r="G28" s="5"/>
      <c r="H28" s="155"/>
      <c r="I28" s="5"/>
      <c r="J28" s="5"/>
    </row>
    <row r="29" spans="1:10" ht="16.5" customHeight="1">
      <c r="A29" s="202" t="s">
        <v>181</v>
      </c>
      <c r="D29" s="155"/>
      <c r="E29" s="5"/>
      <c r="F29" s="5"/>
      <c r="G29" s="5"/>
      <c r="H29" s="155"/>
      <c r="I29" s="5"/>
      <c r="J29" s="5"/>
    </row>
    <row r="30" spans="1:10" ht="16.5" customHeight="1">
      <c r="A30" s="202" t="s">
        <v>105</v>
      </c>
      <c r="D30" s="155"/>
      <c r="E30" s="5"/>
      <c r="F30" s="5"/>
      <c r="G30" s="5"/>
      <c r="H30" s="155"/>
      <c r="I30" s="5"/>
      <c r="J30" s="5"/>
    </row>
    <row r="31" spans="1:10" ht="16.5" customHeight="1">
      <c r="A31" s="1" t="s">
        <v>182</v>
      </c>
      <c r="D31" s="155"/>
      <c r="E31" s="5"/>
      <c r="F31" s="5"/>
      <c r="G31" s="5"/>
      <c r="H31" s="155"/>
      <c r="I31" s="5"/>
      <c r="J31" s="5"/>
    </row>
    <row r="32" spans="1:10" ht="16.5" customHeight="1">
      <c r="A32" s="1" t="s">
        <v>123</v>
      </c>
      <c r="B32" s="13" t="s">
        <v>219</v>
      </c>
      <c r="D32" s="164">
        <v>0</v>
      </c>
      <c r="E32" s="5"/>
      <c r="F32" s="199">
        <v>2102231</v>
      </c>
      <c r="G32" s="5"/>
      <c r="H32" s="164">
        <v>0</v>
      </c>
      <c r="I32" s="5"/>
      <c r="J32" s="199">
        <v>2102231</v>
      </c>
    </row>
    <row r="33" spans="1:10" ht="6" customHeight="1">
      <c r="B33" s="12"/>
      <c r="D33" s="165"/>
      <c r="E33" s="5"/>
      <c r="F33" s="32"/>
      <c r="G33" s="5"/>
      <c r="H33" s="165"/>
      <c r="I33" s="5"/>
      <c r="J33" s="32"/>
    </row>
    <row r="34" spans="1:10" ht="16.5" customHeight="1">
      <c r="A34" s="10" t="s">
        <v>183</v>
      </c>
      <c r="B34" s="12"/>
      <c r="D34" s="165"/>
      <c r="E34" s="5"/>
      <c r="F34" s="32"/>
      <c r="G34" s="5"/>
      <c r="H34" s="165"/>
      <c r="I34" s="5"/>
      <c r="J34" s="32"/>
    </row>
    <row r="35" spans="1:10" ht="16.5" customHeight="1">
      <c r="A35" s="10" t="s">
        <v>106</v>
      </c>
      <c r="B35" s="12"/>
      <c r="D35" s="166">
        <f>SUM(D30:D32)</f>
        <v>0</v>
      </c>
      <c r="E35" s="5"/>
      <c r="F35" s="37">
        <f>SUM(F30:F32)</f>
        <v>2102231</v>
      </c>
      <c r="G35" s="5"/>
      <c r="H35" s="166">
        <f>SUM(H30:H32)</f>
        <v>0</v>
      </c>
      <c r="I35" s="5"/>
      <c r="J35" s="37">
        <f>SUM(J30:J32)</f>
        <v>2102231</v>
      </c>
    </row>
    <row r="36" spans="1:10" ht="6" customHeight="1">
      <c r="B36" s="12"/>
      <c r="D36" s="165"/>
      <c r="E36" s="5"/>
      <c r="F36" s="32"/>
      <c r="G36" s="5"/>
      <c r="H36" s="165"/>
      <c r="I36" s="5"/>
      <c r="J36" s="32"/>
    </row>
    <row r="37" spans="1:10" ht="16.5" customHeight="1">
      <c r="A37" s="10" t="s">
        <v>184</v>
      </c>
      <c r="B37" s="12"/>
      <c r="D37" s="165"/>
      <c r="E37" s="5"/>
      <c r="F37" s="32"/>
      <c r="G37" s="5"/>
      <c r="H37" s="165"/>
      <c r="I37" s="5"/>
      <c r="J37" s="32"/>
    </row>
    <row r="38" spans="1:10" ht="16.5" customHeight="1" thickBot="1">
      <c r="A38" s="10" t="s">
        <v>185</v>
      </c>
      <c r="B38" s="12"/>
      <c r="D38" s="167">
        <f>SUM(D35,D26)</f>
        <v>192912193</v>
      </c>
      <c r="E38" s="5"/>
      <c r="F38" s="133">
        <f>SUM(F35,F26)</f>
        <v>-39777180</v>
      </c>
      <c r="G38" s="5"/>
      <c r="H38" s="167">
        <f>SUM(H35,H26)</f>
        <v>192778499</v>
      </c>
      <c r="I38" s="5"/>
      <c r="J38" s="133">
        <f>SUM(J35,J26)</f>
        <v>-40062102</v>
      </c>
    </row>
    <row r="39" spans="1:10" ht="6" customHeight="1" thickTop="1">
      <c r="B39" s="12"/>
      <c r="D39" s="165"/>
      <c r="E39" s="5"/>
      <c r="F39" s="32"/>
      <c r="G39" s="5"/>
      <c r="H39" s="165"/>
      <c r="I39" s="5"/>
      <c r="J39" s="32"/>
    </row>
    <row r="40" spans="1:10" ht="16.5" customHeight="1">
      <c r="A40" s="10" t="s">
        <v>137</v>
      </c>
      <c r="B40" s="12"/>
      <c r="D40" s="165"/>
      <c r="E40" s="5"/>
      <c r="F40" s="32"/>
      <c r="G40" s="5"/>
      <c r="H40" s="165"/>
      <c r="I40" s="5"/>
      <c r="J40" s="32"/>
    </row>
    <row r="41" spans="1:10" ht="16.5" customHeight="1">
      <c r="A41" s="1" t="s">
        <v>48</v>
      </c>
      <c r="B41" s="12"/>
      <c r="D41" s="168">
        <f>D26</f>
        <v>192912193</v>
      </c>
      <c r="E41" s="5"/>
      <c r="F41" s="86">
        <f>F26</f>
        <v>-41879411</v>
      </c>
      <c r="G41" s="5"/>
      <c r="H41" s="168">
        <f>H26</f>
        <v>192778499</v>
      </c>
      <c r="I41" s="5"/>
      <c r="J41" s="86">
        <f>J26</f>
        <v>-42164333</v>
      </c>
    </row>
    <row r="42" spans="1:10" ht="16.5" customHeight="1">
      <c r="A42" s="1" t="s">
        <v>49</v>
      </c>
      <c r="B42" s="12"/>
      <c r="D42" s="149">
        <v>0</v>
      </c>
      <c r="E42" s="5"/>
      <c r="F42" s="60">
        <v>0</v>
      </c>
      <c r="G42" s="5"/>
      <c r="H42" s="166">
        <v>0</v>
      </c>
      <c r="I42" s="5"/>
      <c r="J42" s="37" t="s">
        <v>0</v>
      </c>
    </row>
    <row r="43" spans="1:10" ht="6" customHeight="1">
      <c r="B43" s="12"/>
      <c r="D43" s="165"/>
      <c r="E43" s="5"/>
      <c r="F43" s="32"/>
      <c r="G43" s="5"/>
      <c r="H43" s="165"/>
      <c r="I43" s="5"/>
      <c r="J43" s="32"/>
    </row>
    <row r="44" spans="1:10" ht="16.5" customHeight="1" thickBot="1">
      <c r="B44" s="12"/>
      <c r="D44" s="167">
        <f>SUM(D41:D43)</f>
        <v>192912193</v>
      </c>
      <c r="E44" s="5"/>
      <c r="F44" s="133">
        <f>SUM(F41:F43)</f>
        <v>-41879411</v>
      </c>
      <c r="G44" s="5"/>
      <c r="H44" s="167">
        <f>SUM(H41:H43)</f>
        <v>192778499</v>
      </c>
      <c r="I44" s="5"/>
      <c r="J44" s="133">
        <f>SUM(J41:J43)</f>
        <v>-42164333</v>
      </c>
    </row>
    <row r="45" spans="1:10" ht="6" customHeight="1" thickTop="1">
      <c r="B45" s="12"/>
      <c r="D45" s="165"/>
      <c r="E45" s="5"/>
      <c r="F45" s="32"/>
      <c r="G45" s="5"/>
      <c r="H45" s="165"/>
      <c r="I45" s="5"/>
      <c r="J45" s="32"/>
    </row>
    <row r="46" spans="1:10" ht="16.5" customHeight="1">
      <c r="A46" s="10" t="s">
        <v>184</v>
      </c>
      <c r="D46" s="155"/>
      <c r="E46" s="5"/>
      <c r="F46" s="5"/>
      <c r="G46" s="5"/>
      <c r="H46" s="155"/>
      <c r="I46" s="5"/>
      <c r="J46" s="5"/>
    </row>
    <row r="47" spans="1:10" ht="16.5" customHeight="1">
      <c r="A47" s="10" t="s">
        <v>186</v>
      </c>
      <c r="D47" s="155"/>
      <c r="E47" s="5"/>
      <c r="F47" s="5"/>
      <c r="G47" s="5"/>
      <c r="H47" s="155"/>
      <c r="I47" s="5"/>
      <c r="J47" s="5"/>
    </row>
    <row r="48" spans="1:10" ht="16.5" customHeight="1">
      <c r="A48" s="1" t="s">
        <v>48</v>
      </c>
      <c r="D48" s="155">
        <v>192912193</v>
      </c>
      <c r="E48" s="5"/>
      <c r="F48" s="5">
        <v>-39777180</v>
      </c>
      <c r="G48" s="5"/>
      <c r="H48" s="168">
        <v>192778499</v>
      </c>
      <c r="I48" s="5"/>
      <c r="J48" s="86">
        <v>-40062102</v>
      </c>
    </row>
    <row r="49" spans="1:10" ht="16.5" customHeight="1">
      <c r="A49" s="1" t="s">
        <v>49</v>
      </c>
      <c r="D49" s="151" t="s">
        <v>0</v>
      </c>
      <c r="E49" s="5"/>
      <c r="F49" s="7" t="s">
        <v>0</v>
      </c>
      <c r="G49" s="5"/>
      <c r="H49" s="149" t="s">
        <v>0</v>
      </c>
      <c r="I49" s="5"/>
      <c r="J49" s="60">
        <v>0</v>
      </c>
    </row>
    <row r="50" spans="1:10" ht="6" customHeight="1">
      <c r="D50" s="155"/>
      <c r="E50" s="5"/>
      <c r="F50" s="5"/>
      <c r="G50" s="5"/>
      <c r="H50" s="155"/>
      <c r="I50" s="5"/>
      <c r="J50" s="5"/>
    </row>
    <row r="51" spans="1:10" ht="16.5" customHeight="1" thickBot="1">
      <c r="D51" s="169">
        <f>SUM(D48:D49)</f>
        <v>192912193</v>
      </c>
      <c r="E51" s="5"/>
      <c r="F51" s="132">
        <f>SUM(F48:F49)</f>
        <v>-39777180</v>
      </c>
      <c r="G51" s="5"/>
      <c r="H51" s="169">
        <f>SUM(H48:H49)</f>
        <v>192778499</v>
      </c>
      <c r="I51" s="5"/>
      <c r="J51" s="132">
        <f>SUM(J48:J49)</f>
        <v>-40062102</v>
      </c>
    </row>
    <row r="52" spans="1:10" ht="6" customHeight="1" thickTop="1">
      <c r="D52" s="155"/>
      <c r="E52" s="5"/>
      <c r="F52" s="5"/>
      <c r="G52" s="5"/>
      <c r="H52" s="155"/>
      <c r="I52" s="5"/>
      <c r="J52" s="5"/>
    </row>
    <row r="53" spans="1:10" ht="16.5" customHeight="1">
      <c r="A53" s="10" t="s">
        <v>138</v>
      </c>
      <c r="D53" s="158"/>
      <c r="E53" s="31"/>
      <c r="F53" s="31"/>
      <c r="G53" s="31"/>
      <c r="H53" s="158"/>
      <c r="I53" s="31"/>
      <c r="J53" s="31"/>
    </row>
    <row r="54" spans="1:10" ht="16.5" customHeight="1" thickBot="1">
      <c r="A54" s="1" t="s">
        <v>139</v>
      </c>
      <c r="B54" s="13">
        <v>33</v>
      </c>
      <c r="D54" s="170">
        <v>0.45</v>
      </c>
      <c r="E54" s="125"/>
      <c r="F54" s="200">
        <v>-9.7213116279069769E-2</v>
      </c>
      <c r="G54" s="125"/>
      <c r="H54" s="170">
        <v>0.45</v>
      </c>
      <c r="I54" s="125"/>
      <c r="J54" s="200">
        <v>-9.7846479069767442E-2</v>
      </c>
    </row>
    <row r="55" spans="1:10" ht="8.25" customHeight="1" thickTop="1">
      <c r="D55" s="125"/>
      <c r="E55" s="125"/>
      <c r="F55" s="125"/>
      <c r="G55" s="125"/>
      <c r="H55" s="125"/>
      <c r="I55" s="125"/>
      <c r="J55" s="125"/>
    </row>
    <row r="56" spans="1:10" ht="21.95" customHeight="1">
      <c r="A56" s="23" t="str">
        <f>+'BS 5-7'!A48</f>
        <v>The accompanying notes are an integral part of these consolidated and separate financial statements.</v>
      </c>
      <c r="B56" s="24"/>
      <c r="C56" s="23"/>
      <c r="D56" s="7"/>
      <c r="E56" s="7"/>
      <c r="F56" s="7"/>
      <c r="G56" s="7"/>
      <c r="H56" s="7"/>
      <c r="I56" s="7"/>
      <c r="J56" s="7"/>
    </row>
  </sheetData>
  <mergeCells count="4">
    <mergeCell ref="D6:F6"/>
    <mergeCell ref="H6:J6"/>
    <mergeCell ref="D7:F7"/>
    <mergeCell ref="H7:J7"/>
  </mergeCells>
  <pageMargins left="0.8" right="0.5" top="0.5" bottom="0.6" header="0.49" footer="0.4"/>
  <pageSetup paperSize="9" firstPageNumber="8" orientation="portrait" useFirstPageNumber="1" horizontalDpi="1200" verticalDpi="1200" r:id="rId1"/>
  <headerFooter>
    <oddFooter>&amp;R&amp;"Arial,Regular"&amp;9&amp;P</oddFooter>
  </headerFooter>
  <ignoredErrors>
    <ignoredError sqref="D8:J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40"/>
  <sheetViews>
    <sheetView topLeftCell="A16" zoomScaleNormal="100" workbookViewId="0">
      <selection activeCell="B27" sqref="B27"/>
    </sheetView>
  </sheetViews>
  <sheetFormatPr defaultColWidth="9.140625" defaultRowHeight="16.5" customHeight="1"/>
  <cols>
    <col min="1" max="1" width="1.28515625" style="93" customWidth="1"/>
    <col min="2" max="2" width="33.140625" style="93" customWidth="1"/>
    <col min="3" max="3" width="1.140625" style="94" customWidth="1"/>
    <col min="4" max="4" width="4.85546875" style="95" customWidth="1"/>
    <col min="5" max="5" width="0.5703125" style="96" customWidth="1"/>
    <col min="6" max="6" width="9.85546875" style="96" customWidth="1"/>
    <col min="7" max="7" width="0.5703125" style="95" customWidth="1"/>
    <col min="8" max="8" width="10.42578125" style="95" customWidth="1"/>
    <col min="9" max="9" width="0.5703125" style="95" customWidth="1"/>
    <col min="10" max="10" width="11.28515625" style="95" customWidth="1"/>
    <col min="11" max="11" width="0.5703125" style="95" customWidth="1"/>
    <col min="12" max="12" width="10.28515625" style="95" customWidth="1"/>
    <col min="13" max="13" width="0.5703125" style="95" customWidth="1"/>
    <col min="14" max="14" width="11.42578125" style="95" customWidth="1"/>
    <col min="15" max="15" width="0.5703125" style="95" customWidth="1"/>
    <col min="16" max="16" width="14.28515625" style="95" customWidth="1"/>
    <col min="17" max="17" width="0.5703125" style="95" customWidth="1"/>
    <col min="18" max="18" width="8.85546875" style="95" customWidth="1"/>
    <col min="19" max="19" width="0.5703125" style="95" customWidth="1"/>
    <col min="20" max="20" width="10.85546875" style="95" bestFit="1" customWidth="1"/>
    <col min="21" max="21" width="0.5703125" style="95" customWidth="1"/>
    <col min="22" max="22" width="8.5703125" style="95" customWidth="1"/>
    <col min="23" max="23" width="0.5703125" style="95" customWidth="1"/>
    <col min="24" max="24" width="10.85546875" style="95" bestFit="1" customWidth="1"/>
    <col min="25" max="32" width="9.140625" style="92"/>
    <col min="33" max="183" width="9.140625" style="93"/>
    <col min="184" max="184" width="29.85546875" style="93" customWidth="1"/>
    <col min="185" max="185" width="9.85546875" style="93" customWidth="1"/>
    <col min="186" max="186" width="7" style="93" customWidth="1"/>
    <col min="187" max="187" width="0.85546875" style="93" customWidth="1"/>
    <col min="188" max="188" width="11.42578125" style="93" customWidth="1"/>
    <col min="189" max="189" width="1.28515625" style="93" customWidth="1"/>
    <col min="190" max="190" width="12.140625" style="93" customWidth="1"/>
    <col min="191" max="191" width="0.85546875" style="93" customWidth="1"/>
    <col min="192" max="192" width="13.42578125" style="93" customWidth="1"/>
    <col min="193" max="193" width="0.7109375" style="93" customWidth="1"/>
    <col min="194" max="194" width="12.85546875" style="93" customWidth="1"/>
    <col min="195" max="195" width="1" style="93" customWidth="1"/>
    <col min="196" max="196" width="11.5703125" style="93" customWidth="1"/>
    <col min="197" max="197" width="1" style="93" customWidth="1"/>
    <col min="198" max="198" width="12.7109375" style="93" customWidth="1"/>
    <col min="199" max="199" width="1.140625" style="93" customWidth="1"/>
    <col min="200" max="200" width="12.42578125" style="93" customWidth="1"/>
    <col min="201" max="201" width="9.140625" style="93"/>
    <col min="202" max="202" width="39.5703125" style="93" bestFit="1" customWidth="1"/>
    <col min="203" max="203" width="10.85546875" style="93" bestFit="1" customWidth="1"/>
    <col min="204" max="204" width="9.85546875" style="93" bestFit="1" customWidth="1"/>
    <col min="205" max="16384" width="9.140625" style="93"/>
  </cols>
  <sheetData>
    <row r="1" spans="1:24" s="92" customFormat="1" ht="16.5" customHeight="1">
      <c r="A1" s="61" t="str">
        <f>+'BS 5-7'!A1</f>
        <v>Sunsweet Public Company Limited</v>
      </c>
      <c r="B1" s="116"/>
      <c r="C1" s="117"/>
      <c r="D1" s="119"/>
      <c r="E1" s="101"/>
      <c r="F1" s="101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104"/>
    </row>
    <row r="2" spans="1:24" s="92" customFormat="1" ht="16.5" customHeight="1">
      <c r="A2" s="61" t="s">
        <v>57</v>
      </c>
      <c r="B2" s="116"/>
      <c r="C2" s="117"/>
      <c r="D2" s="119"/>
      <c r="E2" s="101"/>
      <c r="F2" s="101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s="92" customFormat="1" ht="16.5" customHeight="1">
      <c r="A3" s="79" t="s">
        <v>164</v>
      </c>
      <c r="B3" s="209"/>
      <c r="C3" s="210"/>
      <c r="D3" s="211"/>
      <c r="E3" s="206"/>
      <c r="F3" s="206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</row>
    <row r="4" spans="1:24" s="92" customFormat="1" ht="15.6" customHeight="1">
      <c r="A4" s="87"/>
      <c r="B4" s="87"/>
      <c r="C4" s="88"/>
      <c r="D4" s="89"/>
      <c r="E4" s="90"/>
      <c r="F4" s="90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</row>
    <row r="5" spans="1:24" ht="15.6" customHeight="1"/>
    <row r="6" spans="1:24" s="92" customFormat="1" ht="15.6" customHeight="1">
      <c r="A6" s="93"/>
      <c r="B6" s="93"/>
      <c r="C6" s="94"/>
      <c r="D6" s="95"/>
      <c r="E6" s="96"/>
      <c r="F6" s="222" t="s">
        <v>58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</row>
    <row r="7" spans="1:24" s="92" customFormat="1" ht="15.6" customHeight="1">
      <c r="A7" s="93"/>
      <c r="B7" s="93"/>
      <c r="C7" s="94"/>
      <c r="D7" s="95"/>
      <c r="E7" s="96"/>
      <c r="F7" s="222" t="s">
        <v>87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89"/>
      <c r="V7" s="89"/>
      <c r="W7" s="89"/>
      <c r="X7" s="89"/>
    </row>
    <row r="8" spans="1:24" s="92" customFormat="1" ht="15.6" customHeight="1">
      <c r="A8" s="93"/>
      <c r="B8" s="93"/>
      <c r="C8" s="94"/>
      <c r="D8" s="95"/>
      <c r="E8" s="96"/>
      <c r="F8" s="223" t="s">
        <v>187</v>
      </c>
      <c r="G8" s="223"/>
      <c r="H8" s="223"/>
      <c r="I8" s="223"/>
      <c r="J8" s="223"/>
      <c r="K8" s="90"/>
      <c r="L8" s="90"/>
      <c r="M8" s="90"/>
      <c r="N8" s="90"/>
      <c r="O8" s="90"/>
      <c r="P8" s="223" t="s">
        <v>103</v>
      </c>
      <c r="Q8" s="223"/>
      <c r="R8" s="223"/>
      <c r="S8" s="90"/>
      <c r="T8" s="90"/>
      <c r="U8" s="89"/>
      <c r="V8" s="89"/>
      <c r="W8" s="89"/>
      <c r="X8" s="89"/>
    </row>
    <row r="9" spans="1:24" s="92" customFormat="1" ht="15.6" customHeight="1">
      <c r="A9" s="93"/>
      <c r="B9" s="93"/>
      <c r="C9" s="94"/>
      <c r="D9" s="95"/>
      <c r="E9" s="96"/>
      <c r="O9" s="90"/>
      <c r="P9" s="98" t="s">
        <v>114</v>
      </c>
      <c r="Q9" s="90"/>
      <c r="R9" s="90"/>
      <c r="S9" s="90"/>
      <c r="T9" s="90"/>
      <c r="U9" s="90"/>
      <c r="V9" s="90"/>
      <c r="W9" s="90"/>
      <c r="X9" s="90"/>
    </row>
    <row r="10" spans="1:24" s="92" customFormat="1" ht="15.6" customHeight="1">
      <c r="A10" s="93"/>
      <c r="B10" s="93"/>
      <c r="C10" s="100"/>
      <c r="D10" s="95"/>
      <c r="E10" s="101"/>
      <c r="F10" s="90"/>
      <c r="G10" s="90"/>
      <c r="I10" s="90"/>
      <c r="J10" s="98" t="s">
        <v>50</v>
      </c>
      <c r="K10" s="90"/>
      <c r="L10" s="99"/>
      <c r="M10" s="98"/>
      <c r="N10" s="99"/>
      <c r="O10" s="90"/>
      <c r="P10" s="98" t="s">
        <v>95</v>
      </c>
      <c r="Q10" s="90"/>
    </row>
    <row r="11" spans="1:24" s="92" customFormat="1" ht="15.6" customHeight="1">
      <c r="A11" s="93"/>
      <c r="B11" s="93"/>
      <c r="C11" s="102"/>
      <c r="D11" s="95"/>
      <c r="E11" s="96"/>
      <c r="F11" s="98"/>
      <c r="G11" s="90"/>
      <c r="I11" s="90"/>
      <c r="J11" s="98" t="s">
        <v>82</v>
      </c>
      <c r="K11" s="90"/>
      <c r="L11" s="90"/>
      <c r="M11" s="90"/>
      <c r="N11" s="90"/>
      <c r="O11" s="98"/>
      <c r="P11" s="103" t="s">
        <v>140</v>
      </c>
      <c r="Q11" s="98"/>
      <c r="R11" s="98" t="s">
        <v>36</v>
      </c>
      <c r="S11" s="90"/>
      <c r="T11" s="98" t="s">
        <v>55</v>
      </c>
      <c r="U11" s="90"/>
      <c r="V11" s="95"/>
      <c r="W11" s="90"/>
      <c r="X11" s="90"/>
    </row>
    <row r="12" spans="1:24" s="92" customFormat="1" ht="15.6" customHeight="1">
      <c r="A12" s="93"/>
      <c r="B12" s="93"/>
      <c r="C12" s="120"/>
      <c r="D12" s="95"/>
      <c r="E12" s="105"/>
      <c r="F12" s="98" t="s">
        <v>153</v>
      </c>
      <c r="G12" s="98"/>
      <c r="H12" s="97" t="s">
        <v>156</v>
      </c>
      <c r="I12" s="98"/>
      <c r="J12" s="98" t="s">
        <v>68</v>
      </c>
      <c r="K12" s="98"/>
      <c r="L12" s="224" t="s">
        <v>151</v>
      </c>
      <c r="M12" s="224"/>
      <c r="N12" s="224"/>
      <c r="O12" s="98"/>
      <c r="P12" s="98" t="s">
        <v>97</v>
      </c>
      <c r="Q12" s="98"/>
      <c r="R12" s="98" t="s">
        <v>109</v>
      </c>
      <c r="S12" s="98"/>
      <c r="T12" s="98" t="s">
        <v>84</v>
      </c>
      <c r="U12" s="104"/>
      <c r="V12" s="98" t="s">
        <v>37</v>
      </c>
      <c r="W12" s="104"/>
      <c r="X12" s="104"/>
    </row>
    <row r="13" spans="1:24" s="92" customFormat="1" ht="15.6" customHeight="1">
      <c r="A13" s="93"/>
      <c r="B13" s="93"/>
      <c r="C13" s="120"/>
      <c r="D13" s="95"/>
      <c r="E13" s="105"/>
      <c r="F13" s="98" t="s">
        <v>64</v>
      </c>
      <c r="G13" s="98"/>
      <c r="H13" s="97" t="s">
        <v>64</v>
      </c>
      <c r="I13" s="98"/>
      <c r="J13" s="98" t="s">
        <v>83</v>
      </c>
      <c r="K13" s="98"/>
      <c r="L13" s="97" t="s">
        <v>96</v>
      </c>
      <c r="M13" s="93"/>
      <c r="N13" s="97"/>
      <c r="O13" s="98"/>
      <c r="P13" s="98" t="s">
        <v>115</v>
      </c>
      <c r="Q13" s="98"/>
      <c r="R13" s="98" t="s">
        <v>108</v>
      </c>
      <c r="S13" s="98"/>
      <c r="T13" s="98" t="s">
        <v>92</v>
      </c>
      <c r="U13" s="98"/>
      <c r="V13" s="98" t="s">
        <v>38</v>
      </c>
      <c r="W13" s="98"/>
      <c r="X13" s="98" t="s">
        <v>36</v>
      </c>
    </row>
    <row r="14" spans="1:24" s="92" customFormat="1" ht="15.6" customHeight="1">
      <c r="A14" s="93"/>
      <c r="B14" s="93"/>
      <c r="C14" s="102"/>
      <c r="D14" s="95"/>
      <c r="E14" s="105"/>
      <c r="F14" s="104" t="s">
        <v>34</v>
      </c>
      <c r="G14" s="98"/>
      <c r="H14" s="97" t="s">
        <v>152</v>
      </c>
      <c r="I14" s="98"/>
      <c r="J14" s="104" t="s">
        <v>69</v>
      </c>
      <c r="K14" s="98"/>
      <c r="L14" s="97" t="s">
        <v>98</v>
      </c>
      <c r="M14" s="93"/>
      <c r="N14" s="97" t="s">
        <v>26</v>
      </c>
      <c r="O14" s="98"/>
      <c r="P14" s="104" t="s">
        <v>117</v>
      </c>
      <c r="Q14" s="98"/>
      <c r="R14" s="98" t="s">
        <v>107</v>
      </c>
      <c r="S14" s="98"/>
      <c r="T14" s="98" t="s">
        <v>63</v>
      </c>
      <c r="U14" s="98"/>
      <c r="V14" s="98" t="s">
        <v>39</v>
      </c>
      <c r="W14" s="98"/>
      <c r="X14" s="104" t="s">
        <v>35</v>
      </c>
    </row>
    <row r="15" spans="1:24" s="92" customFormat="1" ht="15.6" customHeight="1">
      <c r="A15" s="93"/>
      <c r="B15" s="93"/>
      <c r="C15" s="94"/>
      <c r="D15" s="206" t="s">
        <v>10</v>
      </c>
      <c r="E15" s="96"/>
      <c r="F15" s="103" t="s">
        <v>9</v>
      </c>
      <c r="G15" s="90"/>
      <c r="H15" s="103" t="s">
        <v>9</v>
      </c>
      <c r="I15" s="90"/>
      <c r="J15" s="103" t="s">
        <v>9</v>
      </c>
      <c r="K15" s="90"/>
      <c r="L15" s="106" t="s">
        <v>9</v>
      </c>
      <c r="M15" s="107"/>
      <c r="N15" s="106" t="s">
        <v>9</v>
      </c>
      <c r="O15" s="90"/>
      <c r="P15" s="103" t="s">
        <v>9</v>
      </c>
      <c r="Q15" s="90"/>
      <c r="R15" s="103" t="s">
        <v>9</v>
      </c>
      <c r="S15" s="90"/>
      <c r="T15" s="103" t="s">
        <v>9</v>
      </c>
      <c r="U15" s="90"/>
      <c r="V15" s="103" t="s">
        <v>9</v>
      </c>
      <c r="W15" s="90"/>
      <c r="X15" s="103" t="s">
        <v>9</v>
      </c>
    </row>
    <row r="16" spans="1:24" s="92" customFormat="1" ht="6" customHeight="1">
      <c r="A16" s="93"/>
      <c r="B16" s="93"/>
      <c r="C16" s="94"/>
      <c r="D16" s="90"/>
      <c r="E16" s="96"/>
      <c r="F16" s="98"/>
      <c r="G16" s="90"/>
      <c r="H16" s="90"/>
      <c r="I16" s="90"/>
      <c r="J16" s="90"/>
      <c r="K16" s="90"/>
      <c r="L16" s="98"/>
      <c r="M16" s="90"/>
      <c r="N16" s="98"/>
      <c r="O16" s="90"/>
      <c r="P16" s="90"/>
      <c r="Q16" s="90"/>
      <c r="R16" s="98"/>
      <c r="S16" s="90"/>
      <c r="T16" s="98"/>
      <c r="U16" s="90"/>
      <c r="V16" s="98"/>
      <c r="W16" s="90"/>
      <c r="X16" s="98"/>
    </row>
    <row r="17" spans="1:32" ht="15.6" customHeight="1">
      <c r="A17" s="108" t="s">
        <v>128</v>
      </c>
      <c r="C17" s="102"/>
      <c r="F17" s="110">
        <v>215000000</v>
      </c>
      <c r="G17" s="110"/>
      <c r="H17" s="110">
        <v>665525655</v>
      </c>
      <c r="I17" s="110"/>
      <c r="J17" s="110">
        <v>-20637124</v>
      </c>
      <c r="K17" s="110"/>
      <c r="L17" s="110">
        <v>11400000</v>
      </c>
      <c r="M17" s="109"/>
      <c r="N17" s="110">
        <v>43681217</v>
      </c>
      <c r="O17" s="110"/>
      <c r="P17" s="110">
        <v>-2870061</v>
      </c>
      <c r="Q17" s="110"/>
      <c r="R17" s="110">
        <f>SUM(P17:Q17)</f>
        <v>-2870061</v>
      </c>
      <c r="S17" s="110"/>
      <c r="T17" s="110">
        <f>SUM(P17,N17,L17,J17,H17,F17)</f>
        <v>912099687</v>
      </c>
      <c r="U17" s="109"/>
      <c r="V17" s="110">
        <v>0</v>
      </c>
      <c r="W17" s="110"/>
      <c r="X17" s="110">
        <f>SUM(V17,T17)</f>
        <v>912099687</v>
      </c>
    </row>
    <row r="18" spans="1:32" ht="15.6" customHeight="1">
      <c r="A18" s="108" t="s">
        <v>173</v>
      </c>
      <c r="B18" s="108"/>
      <c r="C18" s="117"/>
      <c r="D18" s="109"/>
      <c r="E18" s="101"/>
      <c r="F18" s="111"/>
      <c r="G18" s="114"/>
      <c r="H18" s="109"/>
      <c r="I18" s="114"/>
      <c r="J18" s="109"/>
      <c r="K18" s="114"/>
      <c r="L18" s="109"/>
      <c r="M18" s="109"/>
      <c r="N18" s="109"/>
      <c r="O18" s="114"/>
      <c r="P18" s="109"/>
      <c r="Q18" s="114"/>
      <c r="R18" s="109"/>
      <c r="S18" s="114"/>
      <c r="T18" s="109"/>
      <c r="U18" s="109"/>
      <c r="V18" s="109"/>
      <c r="W18" s="114"/>
      <c r="X18" s="109"/>
    </row>
    <row r="19" spans="1:32" ht="15.6" customHeight="1">
      <c r="B19" s="118" t="s">
        <v>124</v>
      </c>
      <c r="C19" s="117"/>
      <c r="D19" s="111">
        <v>26</v>
      </c>
      <c r="E19" s="101"/>
      <c r="F19" s="110">
        <v>0</v>
      </c>
      <c r="G19" s="113"/>
      <c r="H19" s="110">
        <v>0</v>
      </c>
      <c r="I19" s="113"/>
      <c r="J19" s="110">
        <v>0</v>
      </c>
      <c r="K19" s="113"/>
      <c r="L19" s="110">
        <v>0</v>
      </c>
      <c r="M19" s="113"/>
      <c r="N19" s="110">
        <v>-21500000</v>
      </c>
      <c r="O19" s="113"/>
      <c r="P19" s="110">
        <v>0</v>
      </c>
      <c r="Q19" s="113"/>
      <c r="R19" s="110">
        <f>SUM(P19)</f>
        <v>0</v>
      </c>
      <c r="S19" s="113"/>
      <c r="T19" s="110">
        <f>SUM(F19:N19,R19)</f>
        <v>-21500000</v>
      </c>
      <c r="U19" s="110"/>
      <c r="V19" s="110" t="s">
        <v>0</v>
      </c>
      <c r="W19" s="113"/>
      <c r="X19" s="110">
        <f>SUM(V19,T19)</f>
        <v>-21500000</v>
      </c>
      <c r="Y19" s="93"/>
      <c r="Z19" s="93"/>
      <c r="AA19" s="93"/>
      <c r="AB19" s="93"/>
      <c r="AC19" s="93"/>
      <c r="AD19" s="93"/>
      <c r="AE19" s="93"/>
      <c r="AF19" s="93"/>
    </row>
    <row r="20" spans="1:32" ht="15.6" customHeight="1">
      <c r="B20" s="118" t="s">
        <v>184</v>
      </c>
      <c r="C20" s="117"/>
      <c r="D20" s="111"/>
      <c r="E20" s="101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</row>
    <row r="21" spans="1:32" ht="15.6" customHeight="1">
      <c r="B21" s="118" t="s">
        <v>185</v>
      </c>
      <c r="C21" s="117"/>
      <c r="D21" s="111"/>
      <c r="E21" s="101"/>
      <c r="F21" s="112">
        <v>0</v>
      </c>
      <c r="G21" s="113"/>
      <c r="H21" s="112">
        <v>0</v>
      </c>
      <c r="I21" s="113"/>
      <c r="J21" s="112">
        <v>0</v>
      </c>
      <c r="K21" s="113"/>
      <c r="L21" s="112">
        <v>0</v>
      </c>
      <c r="M21" s="113"/>
      <c r="N21" s="112">
        <v>-41879411</v>
      </c>
      <c r="O21" s="113"/>
      <c r="P21" s="112">
        <v>2102231</v>
      </c>
      <c r="Q21" s="113"/>
      <c r="R21" s="112">
        <f>SUM(P21)</f>
        <v>2102231</v>
      </c>
      <c r="S21" s="113"/>
      <c r="T21" s="112">
        <f>SUM(F21:N21,R21)</f>
        <v>-39777180</v>
      </c>
      <c r="U21" s="110"/>
      <c r="V21" s="112" t="s">
        <v>0</v>
      </c>
      <c r="W21" s="113"/>
      <c r="X21" s="112">
        <f>SUM(V21,T21)</f>
        <v>-39777180</v>
      </c>
      <c r="Y21" s="93"/>
      <c r="Z21" s="93"/>
      <c r="AA21" s="93"/>
      <c r="AB21" s="93"/>
      <c r="AC21" s="93"/>
      <c r="AD21" s="93"/>
      <c r="AE21" s="93"/>
      <c r="AF21" s="93"/>
    </row>
    <row r="22" spans="1:32" ht="6" customHeight="1">
      <c r="D22" s="119"/>
      <c r="F22" s="111"/>
      <c r="G22" s="114"/>
      <c r="H22" s="109"/>
      <c r="I22" s="114"/>
      <c r="J22" s="109"/>
      <c r="K22" s="114"/>
      <c r="L22" s="109"/>
      <c r="M22" s="109"/>
      <c r="N22" s="109"/>
      <c r="O22" s="114"/>
      <c r="P22" s="109"/>
      <c r="Q22" s="114"/>
      <c r="R22" s="109"/>
      <c r="S22" s="114"/>
      <c r="T22" s="109"/>
      <c r="U22" s="109"/>
      <c r="V22" s="109"/>
      <c r="W22" s="114"/>
      <c r="X22" s="109"/>
    </row>
    <row r="23" spans="1:32" ht="15.6" customHeight="1" thickBot="1">
      <c r="A23" s="108" t="s">
        <v>129</v>
      </c>
      <c r="B23" s="118"/>
      <c r="D23" s="96"/>
      <c r="F23" s="115">
        <f>SUM(F17:F21)</f>
        <v>215000000</v>
      </c>
      <c r="G23" s="110"/>
      <c r="H23" s="115">
        <f>SUM(H17:H21)</f>
        <v>665525655</v>
      </c>
      <c r="I23" s="110"/>
      <c r="J23" s="115">
        <f>SUM(J17:J21)</f>
        <v>-20637124</v>
      </c>
      <c r="K23" s="110"/>
      <c r="L23" s="115">
        <f>SUM(L17:L21)</f>
        <v>11400000</v>
      </c>
      <c r="M23" s="110"/>
      <c r="N23" s="115">
        <f>SUM(N17:N21)</f>
        <v>-19698194</v>
      </c>
      <c r="O23" s="110"/>
      <c r="P23" s="115">
        <f>SUM(P17:P21)</f>
        <v>-767830</v>
      </c>
      <c r="Q23" s="110"/>
      <c r="R23" s="115">
        <f>SUM(R17:R21)</f>
        <v>-767830</v>
      </c>
      <c r="S23" s="110"/>
      <c r="T23" s="115">
        <f>SUM(T17:T21)</f>
        <v>850822507</v>
      </c>
      <c r="U23" s="110"/>
      <c r="V23" s="115">
        <f>SUM(V17:V21)</f>
        <v>0</v>
      </c>
      <c r="W23" s="110"/>
      <c r="X23" s="115">
        <f>SUM(X17:X21)</f>
        <v>850822507</v>
      </c>
    </row>
    <row r="24" spans="1:32" ht="15.6" customHeight="1" thickTop="1">
      <c r="A24" s="108"/>
      <c r="B24" s="118"/>
      <c r="D24" s="96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</row>
    <row r="25" spans="1:32" ht="15.6" customHeight="1">
      <c r="A25" s="108" t="s">
        <v>165</v>
      </c>
      <c r="B25" s="116"/>
      <c r="C25" s="102"/>
      <c r="F25" s="191"/>
      <c r="G25" s="93"/>
      <c r="H25" s="191"/>
      <c r="I25" s="93"/>
      <c r="J25" s="191"/>
      <c r="K25" s="93"/>
      <c r="L25" s="191"/>
      <c r="M25" s="93"/>
      <c r="N25" s="191"/>
      <c r="O25" s="93"/>
      <c r="P25" s="191"/>
      <c r="Q25" s="93"/>
      <c r="R25" s="191"/>
      <c r="S25" s="93"/>
      <c r="T25" s="191"/>
      <c r="U25" s="93"/>
      <c r="V25" s="191"/>
      <c r="W25" s="93"/>
      <c r="X25" s="191"/>
    </row>
    <row r="26" spans="1:32" ht="15.6" customHeight="1">
      <c r="B26" s="195" t="s">
        <v>154</v>
      </c>
      <c r="C26" s="102"/>
      <c r="F26" s="171">
        <v>215000000</v>
      </c>
      <c r="G26" s="110"/>
      <c r="H26" s="171">
        <v>665525655</v>
      </c>
      <c r="I26" s="110"/>
      <c r="J26" s="171">
        <v>-20637124</v>
      </c>
      <c r="K26" s="110"/>
      <c r="L26" s="171">
        <v>11400000</v>
      </c>
      <c r="M26" s="109"/>
      <c r="N26" s="171">
        <v>-19698194</v>
      </c>
      <c r="O26" s="110"/>
      <c r="P26" s="171">
        <v>-767830</v>
      </c>
      <c r="Q26" s="110"/>
      <c r="R26" s="171">
        <f>SUM(P26:Q26)</f>
        <v>-767830</v>
      </c>
      <c r="S26" s="110"/>
      <c r="T26" s="171">
        <f>SUM(R26,N26,L26,J26,H26,F26)</f>
        <v>850822507</v>
      </c>
      <c r="U26" s="109"/>
      <c r="V26" s="171">
        <f>SUM(V23)</f>
        <v>0</v>
      </c>
      <c r="W26" s="110"/>
      <c r="X26" s="171">
        <f>SUM(T26:W26)</f>
        <v>850822507</v>
      </c>
    </row>
    <row r="27" spans="1:32" ht="15.6" customHeight="1">
      <c r="A27" s="118" t="s">
        <v>172</v>
      </c>
      <c r="B27" s="205" t="s">
        <v>188</v>
      </c>
      <c r="C27" s="102"/>
      <c r="F27" s="171"/>
      <c r="G27" s="110"/>
      <c r="H27" s="171"/>
      <c r="I27" s="110"/>
      <c r="J27" s="171"/>
      <c r="K27" s="110"/>
      <c r="L27" s="171"/>
      <c r="M27" s="109"/>
      <c r="N27" s="171"/>
      <c r="O27" s="110"/>
      <c r="P27" s="171"/>
      <c r="Q27" s="110"/>
      <c r="R27" s="171"/>
      <c r="S27" s="110"/>
      <c r="T27" s="171"/>
      <c r="U27" s="109"/>
      <c r="V27" s="171"/>
      <c r="W27" s="110"/>
      <c r="X27" s="171"/>
    </row>
    <row r="28" spans="1:32" ht="15.6" customHeight="1">
      <c r="A28" s="118"/>
      <c r="B28" s="93" t="s">
        <v>194</v>
      </c>
      <c r="C28" s="102"/>
      <c r="D28" s="111">
        <v>5</v>
      </c>
      <c r="F28" s="173">
        <v>0</v>
      </c>
      <c r="G28" s="203"/>
      <c r="H28" s="173">
        <v>0</v>
      </c>
      <c r="I28" s="203"/>
      <c r="J28" s="173">
        <v>0</v>
      </c>
      <c r="K28" s="203"/>
      <c r="L28" s="173">
        <v>0</v>
      </c>
      <c r="M28" s="203"/>
      <c r="N28" s="177">
        <v>-203988</v>
      </c>
      <c r="O28" s="203"/>
      <c r="P28" s="173">
        <v>0</v>
      </c>
      <c r="Q28" s="97"/>
      <c r="R28" s="173">
        <v>0</v>
      </c>
      <c r="S28" s="97"/>
      <c r="T28" s="173">
        <f>SUM(F28:N28,R28)</f>
        <v>-203988</v>
      </c>
      <c r="U28" s="204"/>
      <c r="V28" s="173">
        <v>0</v>
      </c>
      <c r="W28" s="97"/>
      <c r="X28" s="173">
        <f>SUM(T28,R28)</f>
        <v>-203988</v>
      </c>
    </row>
    <row r="29" spans="1:32" ht="15.6" customHeight="1">
      <c r="A29" s="118"/>
      <c r="C29" s="102"/>
      <c r="F29" s="171"/>
      <c r="G29" s="97"/>
      <c r="H29" s="175"/>
      <c r="I29" s="97"/>
      <c r="J29" s="175"/>
      <c r="K29" s="97"/>
      <c r="L29" s="171"/>
      <c r="M29" s="109"/>
      <c r="N29" s="171"/>
      <c r="O29" s="97"/>
      <c r="P29" s="175"/>
      <c r="Q29" s="97"/>
      <c r="R29" s="175"/>
      <c r="S29" s="97"/>
      <c r="T29" s="171"/>
      <c r="U29" s="109"/>
      <c r="V29" s="171"/>
      <c r="W29" s="97"/>
      <c r="X29" s="171"/>
    </row>
    <row r="30" spans="1:32" ht="15.6" customHeight="1">
      <c r="A30" s="108" t="s">
        <v>165</v>
      </c>
      <c r="C30" s="102"/>
      <c r="F30" s="171"/>
      <c r="G30" s="97"/>
      <c r="H30" s="175"/>
      <c r="I30" s="97"/>
      <c r="J30" s="175"/>
      <c r="K30" s="97"/>
      <c r="L30" s="171"/>
      <c r="M30" s="109"/>
      <c r="N30" s="171"/>
      <c r="O30" s="97"/>
      <c r="P30" s="175"/>
      <c r="Q30" s="97"/>
      <c r="R30" s="175"/>
      <c r="S30" s="97"/>
      <c r="T30" s="171"/>
      <c r="U30" s="109"/>
      <c r="V30" s="171"/>
      <c r="W30" s="97"/>
      <c r="X30" s="171"/>
    </row>
    <row r="31" spans="1:32" ht="15.6" customHeight="1">
      <c r="B31" s="196" t="s">
        <v>155</v>
      </c>
      <c r="C31" s="117"/>
      <c r="E31" s="101"/>
      <c r="F31" s="171">
        <f>SUM(F26:F28)</f>
        <v>215000000</v>
      </c>
      <c r="G31" s="110"/>
      <c r="H31" s="171">
        <f>SUM(H26:H28)</f>
        <v>665525655</v>
      </c>
      <c r="I31" s="110"/>
      <c r="J31" s="171">
        <f>SUM(J26:J28)</f>
        <v>-20637124</v>
      </c>
      <c r="K31" s="110"/>
      <c r="L31" s="171">
        <f>SUM(L26:L28)</f>
        <v>11400000</v>
      </c>
      <c r="M31" s="109"/>
      <c r="N31" s="171">
        <f>SUM(N26:N28)</f>
        <v>-19902182</v>
      </c>
      <c r="O31" s="110"/>
      <c r="P31" s="171">
        <f>SUM(P26:P28)</f>
        <v>-767830</v>
      </c>
      <c r="Q31" s="110"/>
      <c r="R31" s="171">
        <f>SUM(R26:R28)</f>
        <v>-767830</v>
      </c>
      <c r="S31" s="110"/>
      <c r="T31" s="171">
        <f>SUM(T26:T28)</f>
        <v>850618519</v>
      </c>
      <c r="U31" s="109"/>
      <c r="V31" s="171" t="s">
        <v>0</v>
      </c>
      <c r="W31" s="110"/>
      <c r="X31" s="171">
        <f>SUM(X26:X28)</f>
        <v>850618519</v>
      </c>
    </row>
    <row r="32" spans="1:32" ht="15.6" customHeight="1">
      <c r="A32" s="108" t="s">
        <v>173</v>
      </c>
      <c r="B32" s="108"/>
      <c r="C32" s="117"/>
      <c r="D32" s="111"/>
      <c r="E32" s="101"/>
      <c r="F32" s="172"/>
      <c r="G32" s="114"/>
      <c r="H32" s="176"/>
      <c r="I32" s="114"/>
      <c r="J32" s="176"/>
      <c r="K32" s="114"/>
      <c r="L32" s="176"/>
      <c r="M32" s="109"/>
      <c r="N32" s="176"/>
      <c r="O32" s="114"/>
      <c r="P32" s="176"/>
      <c r="Q32" s="114"/>
      <c r="R32" s="176"/>
      <c r="S32" s="114"/>
      <c r="T32" s="176"/>
      <c r="U32" s="109"/>
      <c r="V32" s="176"/>
      <c r="W32" s="114"/>
      <c r="X32" s="176"/>
    </row>
    <row r="33" spans="1:32" ht="15.6" customHeight="1">
      <c r="A33" s="108"/>
      <c r="B33" s="118" t="s">
        <v>189</v>
      </c>
      <c r="C33" s="117"/>
      <c r="D33" s="111">
        <v>27</v>
      </c>
      <c r="E33" s="101"/>
      <c r="F33" s="171">
        <v>0</v>
      </c>
      <c r="G33" s="114"/>
      <c r="H33" s="171">
        <v>0</v>
      </c>
      <c r="I33" s="114"/>
      <c r="J33" s="171">
        <v>0</v>
      </c>
      <c r="K33" s="114"/>
      <c r="L33" s="176">
        <v>10000000</v>
      </c>
      <c r="M33" s="109"/>
      <c r="N33" s="176">
        <v>-10000000</v>
      </c>
      <c r="O33" s="114"/>
      <c r="P33" s="171">
        <v>0</v>
      </c>
      <c r="Q33" s="114"/>
      <c r="R33" s="171">
        <v>0</v>
      </c>
      <c r="S33" s="114"/>
      <c r="T33" s="171">
        <f>SUM(F33:N33,R33)</f>
        <v>0</v>
      </c>
      <c r="U33" s="109"/>
      <c r="V33" s="176">
        <v>0</v>
      </c>
      <c r="W33" s="114"/>
      <c r="X33" s="176">
        <v>0</v>
      </c>
    </row>
    <row r="34" spans="1:32" ht="15.6" customHeight="1">
      <c r="B34" s="118" t="s">
        <v>124</v>
      </c>
      <c r="C34" s="117"/>
      <c r="D34" s="111">
        <v>26</v>
      </c>
      <c r="E34" s="101"/>
      <c r="F34" s="171">
        <v>0</v>
      </c>
      <c r="G34" s="113"/>
      <c r="H34" s="171">
        <v>0</v>
      </c>
      <c r="I34" s="113"/>
      <c r="J34" s="171">
        <v>0</v>
      </c>
      <c r="K34" s="113"/>
      <c r="L34" s="171">
        <v>0</v>
      </c>
      <c r="M34" s="113"/>
      <c r="N34" s="171">
        <v>-21500000</v>
      </c>
      <c r="O34" s="113"/>
      <c r="P34" s="171">
        <v>0</v>
      </c>
      <c r="Q34" s="113"/>
      <c r="R34" s="171">
        <f>SUM(P34)</f>
        <v>0</v>
      </c>
      <c r="S34" s="113"/>
      <c r="T34" s="171">
        <f>SUM(F34:N34,R34)</f>
        <v>-21500000</v>
      </c>
      <c r="U34" s="110"/>
      <c r="V34" s="171">
        <v>0</v>
      </c>
      <c r="W34" s="113"/>
      <c r="X34" s="171">
        <f>SUM(V34,T34)</f>
        <v>-21500000</v>
      </c>
      <c r="Y34" s="93"/>
      <c r="Z34" s="93"/>
      <c r="AA34" s="93"/>
      <c r="AB34" s="93"/>
      <c r="AC34" s="93"/>
      <c r="AD34" s="93"/>
      <c r="AE34" s="93"/>
      <c r="AF34" s="93"/>
    </row>
    <row r="35" spans="1:32" ht="15.6" customHeight="1">
      <c r="B35" s="118" t="s">
        <v>190</v>
      </c>
      <c r="C35" s="117"/>
      <c r="D35" s="111"/>
      <c r="E35" s="101"/>
      <c r="F35" s="173">
        <v>0</v>
      </c>
      <c r="G35" s="113"/>
      <c r="H35" s="173">
        <v>0</v>
      </c>
      <c r="I35" s="113"/>
      <c r="J35" s="173">
        <v>0</v>
      </c>
      <c r="K35" s="113"/>
      <c r="L35" s="173">
        <v>0</v>
      </c>
      <c r="M35" s="113"/>
      <c r="N35" s="173">
        <f>'PL8'!D38</f>
        <v>192912193</v>
      </c>
      <c r="O35" s="113"/>
      <c r="P35" s="173">
        <v>0</v>
      </c>
      <c r="Q35" s="113"/>
      <c r="R35" s="173">
        <f>SUM(P35)</f>
        <v>0</v>
      </c>
      <c r="S35" s="113"/>
      <c r="T35" s="173">
        <f>SUM(F35:N35,R35)</f>
        <v>192912193</v>
      </c>
      <c r="U35" s="110"/>
      <c r="V35" s="173">
        <v>0</v>
      </c>
      <c r="W35" s="113"/>
      <c r="X35" s="173">
        <f>SUM(V35,T35)</f>
        <v>192912193</v>
      </c>
      <c r="Y35" s="93"/>
      <c r="Z35" s="93"/>
      <c r="AA35" s="93"/>
      <c r="AB35" s="93"/>
      <c r="AC35" s="93"/>
      <c r="AD35" s="93"/>
      <c r="AE35" s="93"/>
      <c r="AF35" s="93"/>
    </row>
    <row r="36" spans="1:32" ht="6" customHeight="1">
      <c r="D36" s="119"/>
      <c r="F36" s="172"/>
      <c r="G36" s="114"/>
      <c r="H36" s="176"/>
      <c r="I36" s="114"/>
      <c r="J36" s="176"/>
      <c r="K36" s="114"/>
      <c r="L36" s="176"/>
      <c r="M36" s="109"/>
      <c r="N36" s="176"/>
      <c r="O36" s="114"/>
      <c r="P36" s="176"/>
      <c r="Q36" s="114"/>
      <c r="R36" s="176"/>
      <c r="S36" s="114"/>
      <c r="T36" s="176"/>
      <c r="U36" s="109"/>
      <c r="V36" s="176"/>
      <c r="W36" s="114"/>
      <c r="X36" s="176"/>
    </row>
    <row r="37" spans="1:32" ht="15.6" customHeight="1" thickBot="1">
      <c r="A37" s="108" t="s">
        <v>166</v>
      </c>
      <c r="B37" s="118"/>
      <c r="D37" s="96"/>
      <c r="F37" s="174">
        <f>SUM(F31:F35)</f>
        <v>215000000</v>
      </c>
      <c r="G37" s="110"/>
      <c r="H37" s="174">
        <f>SUM(H31:H35)</f>
        <v>665525655</v>
      </c>
      <c r="I37" s="110"/>
      <c r="J37" s="174">
        <f>SUM(J31:J35)</f>
        <v>-20637124</v>
      </c>
      <c r="K37" s="110"/>
      <c r="L37" s="174">
        <f>SUM(L31:L35)</f>
        <v>21400000</v>
      </c>
      <c r="M37" s="110"/>
      <c r="N37" s="174">
        <f>SUM(N31:N35)</f>
        <v>141510011</v>
      </c>
      <c r="O37" s="110"/>
      <c r="P37" s="174">
        <f>SUM(P31:P35)</f>
        <v>-767830</v>
      </c>
      <c r="Q37" s="110"/>
      <c r="R37" s="174">
        <f>SUM(R31:R35)</f>
        <v>-767830</v>
      </c>
      <c r="S37" s="110"/>
      <c r="T37" s="174">
        <f>SUM(T31:T35)</f>
        <v>1022030712</v>
      </c>
      <c r="U37" s="110"/>
      <c r="V37" s="174">
        <f>SUM(V31:V35)</f>
        <v>0</v>
      </c>
      <c r="W37" s="110"/>
      <c r="X37" s="174">
        <f>SUM(X31:X35)</f>
        <v>1022030712</v>
      </c>
    </row>
    <row r="38" spans="1:32" ht="15.6" customHeight="1" thickTop="1">
      <c r="A38" s="108"/>
      <c r="B38" s="118"/>
      <c r="D38" s="96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</row>
    <row r="39" spans="1:32" ht="9" customHeight="1">
      <c r="A39" s="108"/>
      <c r="B39" s="118"/>
      <c r="D39" s="96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</row>
    <row r="40" spans="1:32" ht="21.95" customHeight="1">
      <c r="A40" s="77" t="str">
        <f>+'BS 5-7'!A48</f>
        <v>The accompanying notes are an integral part of these consolidated and separate financial statements.</v>
      </c>
      <c r="B40" s="213"/>
      <c r="C40" s="214"/>
      <c r="D40" s="211"/>
      <c r="E40" s="215"/>
      <c r="F40" s="215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</row>
  </sheetData>
  <mergeCells count="5">
    <mergeCell ref="F6:X6"/>
    <mergeCell ref="F7:T7"/>
    <mergeCell ref="P8:R8"/>
    <mergeCell ref="L12:N12"/>
    <mergeCell ref="F8:J8"/>
  </mergeCells>
  <pageMargins left="0.5" right="0.5" top="0.5" bottom="0.6" header="0.49" footer="0.4"/>
  <pageSetup paperSize="9" scale="90" firstPageNumber="9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U39"/>
  <sheetViews>
    <sheetView topLeftCell="A10" zoomScale="90" zoomScaleNormal="90" workbookViewId="0">
      <selection activeCell="A19" sqref="A19"/>
    </sheetView>
  </sheetViews>
  <sheetFormatPr defaultColWidth="0.85546875" defaultRowHeight="16.5" customHeight="1"/>
  <cols>
    <col min="1" max="1" width="38.28515625" style="63" customWidth="1"/>
    <col min="2" max="2" width="2" style="68" customWidth="1"/>
    <col min="3" max="3" width="5.140625" style="63" customWidth="1"/>
    <col min="4" max="4" width="0.7109375" style="68" customWidth="1"/>
    <col min="5" max="5" width="10.85546875" style="76" customWidth="1"/>
    <col min="6" max="6" width="0.7109375" style="62" customWidth="1"/>
    <col min="7" max="7" width="12" style="62" customWidth="1"/>
    <col min="8" max="8" width="0.7109375" style="62" customWidth="1"/>
    <col min="9" max="9" width="12.7109375" style="62" customWidth="1"/>
    <col min="10" max="10" width="0.7109375" style="62" customWidth="1"/>
    <col min="11" max="11" width="11.85546875" style="62" customWidth="1"/>
    <col min="12" max="12" width="0.7109375" style="62" customWidth="1"/>
    <col min="13" max="13" width="12.85546875" style="62" customWidth="1"/>
    <col min="14" max="14" width="0.7109375" style="62" customWidth="1"/>
    <col min="15" max="15" width="16.28515625" style="62" customWidth="1"/>
    <col min="16" max="16" width="0.7109375" style="62" customWidth="1"/>
    <col min="17" max="17" width="10" style="62" customWidth="1"/>
    <col min="18" max="18" width="0.7109375" style="62" customWidth="1"/>
    <col min="19" max="19" width="12" style="62" customWidth="1"/>
    <col min="20" max="97" width="9.140625" style="80" customWidth="1"/>
    <col min="98" max="248" width="9.140625" style="63" customWidth="1"/>
    <col min="249" max="249" width="29.85546875" style="63" customWidth="1"/>
    <col min="250" max="250" width="9.85546875" style="63" customWidth="1"/>
    <col min="251" max="251" width="7" style="63" customWidth="1"/>
    <col min="252" max="252" width="0.85546875" style="63" customWidth="1"/>
    <col min="253" max="253" width="11.42578125" style="63" customWidth="1"/>
    <col min="254" max="254" width="1.28515625" style="63" customWidth="1"/>
    <col min="255" max="255" width="12.140625" style="63" customWidth="1"/>
    <col min="256" max="16384" width="0.85546875" style="63"/>
  </cols>
  <sheetData>
    <row r="1" spans="1:99" ht="16.5" customHeight="1">
      <c r="A1" s="61" t="str">
        <f>+EQ_Conso9!A1</f>
        <v>Sunsweet Public Company Limited</v>
      </c>
      <c r="B1" s="69"/>
      <c r="C1" s="61"/>
      <c r="D1" s="69"/>
      <c r="E1" s="84"/>
      <c r="S1" s="71"/>
    </row>
    <row r="2" spans="1:99" ht="16.5" customHeight="1">
      <c r="A2" s="61" t="s">
        <v>57</v>
      </c>
      <c r="B2" s="69"/>
      <c r="C2" s="61"/>
      <c r="D2" s="69"/>
      <c r="E2" s="84"/>
    </row>
    <row r="3" spans="1:99" ht="16.5" customHeight="1">
      <c r="A3" s="64" t="s">
        <v>164</v>
      </c>
      <c r="B3" s="72"/>
      <c r="C3" s="64"/>
      <c r="D3" s="72"/>
      <c r="E3" s="207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99" ht="15" customHeight="1">
      <c r="A4" s="66"/>
      <c r="B4" s="74"/>
      <c r="C4" s="66"/>
      <c r="D4" s="74"/>
      <c r="E4" s="70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</row>
    <row r="5" spans="1:99" ht="15.6" customHeight="1"/>
    <row r="6" spans="1:99" s="80" customFormat="1" ht="15.6" customHeight="1">
      <c r="A6" s="63"/>
      <c r="B6" s="68"/>
      <c r="C6" s="63"/>
      <c r="D6" s="68"/>
      <c r="E6" s="225" t="s">
        <v>59</v>
      </c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CT6" s="63"/>
      <c r="CU6" s="63"/>
    </row>
    <row r="7" spans="1:99" s="80" customFormat="1" ht="15.6" customHeight="1">
      <c r="A7" s="63"/>
      <c r="B7" s="68"/>
      <c r="C7" s="63"/>
      <c r="D7" s="68"/>
      <c r="E7" s="227" t="s">
        <v>187</v>
      </c>
      <c r="F7" s="227"/>
      <c r="G7" s="227"/>
      <c r="H7" s="227"/>
      <c r="I7" s="227"/>
      <c r="J7" s="70"/>
      <c r="K7" s="70"/>
      <c r="L7" s="70"/>
      <c r="M7" s="70"/>
      <c r="N7" s="70"/>
      <c r="O7" s="226" t="s">
        <v>103</v>
      </c>
      <c r="P7" s="226"/>
      <c r="Q7" s="226"/>
      <c r="R7" s="70"/>
      <c r="S7" s="70"/>
      <c r="CT7" s="63"/>
      <c r="CU7" s="63"/>
    </row>
    <row r="8" spans="1:99" s="80" customFormat="1" ht="15.6" customHeight="1">
      <c r="A8" s="63"/>
      <c r="B8" s="68"/>
      <c r="C8" s="63"/>
      <c r="D8" s="68"/>
      <c r="J8" s="75"/>
      <c r="K8" s="75"/>
      <c r="L8" s="75"/>
      <c r="M8" s="75"/>
      <c r="N8" s="75"/>
      <c r="O8" s="75" t="s">
        <v>114</v>
      </c>
      <c r="P8" s="75"/>
      <c r="Q8" s="75"/>
      <c r="R8" s="75"/>
      <c r="S8" s="75"/>
      <c r="CT8" s="63"/>
      <c r="CU8" s="63"/>
    </row>
    <row r="9" spans="1:99" s="80" customFormat="1" ht="15.6" customHeight="1">
      <c r="A9" s="63"/>
      <c r="B9" s="68"/>
      <c r="C9" s="63"/>
      <c r="D9" s="68"/>
      <c r="E9" s="75"/>
      <c r="F9" s="75"/>
      <c r="G9" s="75"/>
      <c r="H9" s="75"/>
      <c r="I9" s="75" t="s">
        <v>99</v>
      </c>
      <c r="J9" s="75"/>
      <c r="K9" s="75"/>
      <c r="L9" s="75"/>
      <c r="M9" s="75"/>
      <c r="N9" s="75"/>
      <c r="O9" s="75" t="s">
        <v>95</v>
      </c>
      <c r="P9" s="75"/>
      <c r="R9" s="75"/>
      <c r="S9" s="75"/>
      <c r="CT9" s="63"/>
      <c r="CU9" s="63"/>
    </row>
    <row r="10" spans="1:99" s="80" customFormat="1" ht="15.6" customHeight="1">
      <c r="A10" s="63"/>
      <c r="B10" s="85"/>
      <c r="C10" s="63"/>
      <c r="D10" s="121"/>
      <c r="E10" s="75"/>
      <c r="F10" s="75"/>
      <c r="H10" s="75"/>
      <c r="I10" s="75" t="s">
        <v>100</v>
      </c>
      <c r="J10" s="75"/>
      <c r="N10" s="86"/>
      <c r="O10" s="73" t="s">
        <v>140</v>
      </c>
      <c r="P10" s="75"/>
      <c r="R10" s="75"/>
      <c r="S10" s="59"/>
      <c r="CT10" s="63"/>
      <c r="CU10" s="63"/>
    </row>
    <row r="11" spans="1:99" s="80" customFormat="1" ht="15.6" customHeight="1">
      <c r="A11" s="63"/>
      <c r="B11" s="85"/>
      <c r="C11" s="63"/>
      <c r="D11" s="121"/>
      <c r="E11" s="75" t="s">
        <v>153</v>
      </c>
      <c r="F11" s="86"/>
      <c r="G11" s="75" t="s">
        <v>156</v>
      </c>
      <c r="H11" s="86"/>
      <c r="I11" s="75" t="s">
        <v>68</v>
      </c>
      <c r="J11" s="75"/>
      <c r="K11" s="225" t="s">
        <v>151</v>
      </c>
      <c r="L11" s="225"/>
      <c r="M11" s="225"/>
      <c r="N11" s="75"/>
      <c r="O11" s="75" t="s">
        <v>97</v>
      </c>
      <c r="P11" s="75"/>
      <c r="Q11" s="75" t="s">
        <v>110</v>
      </c>
      <c r="R11" s="75"/>
      <c r="S11" s="86"/>
      <c r="CT11" s="63"/>
      <c r="CU11" s="63"/>
    </row>
    <row r="12" spans="1:99" s="80" customFormat="1" ht="15.6" customHeight="1">
      <c r="A12" s="63"/>
      <c r="B12" s="85"/>
      <c r="C12" s="63"/>
      <c r="D12" s="121"/>
      <c r="E12" s="75" t="s">
        <v>65</v>
      </c>
      <c r="F12" s="75"/>
      <c r="G12" s="75" t="s">
        <v>64</v>
      </c>
      <c r="H12" s="75"/>
      <c r="I12" s="75" t="s">
        <v>83</v>
      </c>
      <c r="J12" s="75"/>
      <c r="K12" s="75" t="s">
        <v>101</v>
      </c>
      <c r="L12" s="75"/>
      <c r="M12" s="86"/>
      <c r="N12" s="75"/>
      <c r="O12" s="127" t="s">
        <v>115</v>
      </c>
      <c r="P12" s="75"/>
      <c r="Q12" s="75" t="s">
        <v>108</v>
      </c>
      <c r="R12" s="75"/>
      <c r="S12" s="86"/>
      <c r="CT12" s="63"/>
      <c r="CU12" s="63"/>
    </row>
    <row r="13" spans="1:99" s="80" customFormat="1" ht="15.6" customHeight="1">
      <c r="A13" s="63"/>
      <c r="B13" s="85"/>
      <c r="C13" s="63"/>
      <c r="D13" s="121"/>
      <c r="E13" s="75" t="s">
        <v>34</v>
      </c>
      <c r="F13" s="75"/>
      <c r="G13" s="75" t="s">
        <v>152</v>
      </c>
      <c r="H13" s="75"/>
      <c r="I13" s="75" t="s">
        <v>69</v>
      </c>
      <c r="J13" s="75"/>
      <c r="K13" s="75" t="s">
        <v>98</v>
      </c>
      <c r="L13" s="75"/>
      <c r="M13" s="75" t="s">
        <v>26</v>
      </c>
      <c r="N13" s="75"/>
      <c r="O13" s="75" t="s">
        <v>116</v>
      </c>
      <c r="P13" s="75"/>
      <c r="Q13" s="75" t="s">
        <v>107</v>
      </c>
      <c r="R13" s="75"/>
      <c r="S13" s="75" t="s">
        <v>55</v>
      </c>
      <c r="CT13" s="63"/>
      <c r="CU13" s="63"/>
    </row>
    <row r="14" spans="1:99" s="80" customFormat="1" ht="15.6" customHeight="1">
      <c r="A14" s="63"/>
      <c r="B14" s="68"/>
      <c r="C14" s="72" t="s">
        <v>10</v>
      </c>
      <c r="D14" s="68"/>
      <c r="E14" s="73" t="s">
        <v>9</v>
      </c>
      <c r="F14" s="75"/>
      <c r="G14" s="73" t="s">
        <v>9</v>
      </c>
      <c r="H14" s="75"/>
      <c r="I14" s="73" t="s">
        <v>9</v>
      </c>
      <c r="J14" s="75"/>
      <c r="K14" s="73" t="s">
        <v>9</v>
      </c>
      <c r="L14" s="75"/>
      <c r="M14" s="73" t="s">
        <v>9</v>
      </c>
      <c r="N14" s="75"/>
      <c r="O14" s="73" t="s">
        <v>9</v>
      </c>
      <c r="P14" s="75"/>
      <c r="Q14" s="73" t="s">
        <v>9</v>
      </c>
      <c r="R14" s="75"/>
      <c r="S14" s="73" t="s">
        <v>9</v>
      </c>
      <c r="CT14" s="63"/>
      <c r="CU14" s="63"/>
    </row>
    <row r="15" spans="1:99" s="80" customFormat="1" ht="6" customHeight="1">
      <c r="A15" s="63"/>
      <c r="B15" s="68"/>
      <c r="C15" s="74"/>
      <c r="D15" s="68"/>
      <c r="E15" s="75"/>
      <c r="F15" s="68"/>
      <c r="G15" s="75"/>
      <c r="H15" s="68"/>
      <c r="I15" s="75"/>
      <c r="J15" s="75"/>
      <c r="K15" s="75"/>
      <c r="L15" s="68"/>
      <c r="M15" s="75"/>
      <c r="N15" s="68"/>
      <c r="O15" s="75"/>
      <c r="P15" s="75"/>
      <c r="Q15" s="75"/>
      <c r="R15" s="68"/>
      <c r="S15" s="75"/>
      <c r="CT15" s="63"/>
      <c r="CU15" s="63"/>
    </row>
    <row r="16" spans="1:99" ht="15.6" customHeight="1">
      <c r="A16" s="81" t="s">
        <v>128</v>
      </c>
      <c r="E16" s="59">
        <v>215000000</v>
      </c>
      <c r="F16" s="68"/>
      <c r="G16" s="59">
        <v>665525655</v>
      </c>
      <c r="H16" s="68"/>
      <c r="I16" s="59">
        <v>-21000000</v>
      </c>
      <c r="J16" s="59"/>
      <c r="K16" s="59">
        <v>11400000</v>
      </c>
      <c r="L16" s="68"/>
      <c r="M16" s="59">
        <v>45009014</v>
      </c>
      <c r="N16" s="68"/>
      <c r="O16" s="59">
        <v>-2870712</v>
      </c>
      <c r="P16" s="59"/>
      <c r="Q16" s="59">
        <v>-2870712</v>
      </c>
      <c r="R16" s="68"/>
      <c r="S16" s="59">
        <f>SUM(E16,G16,I16,K16,M16,O16)</f>
        <v>913063957</v>
      </c>
    </row>
    <row r="17" spans="1:97" ht="15.6" customHeight="1">
      <c r="A17" s="81" t="s">
        <v>173</v>
      </c>
      <c r="B17" s="69"/>
      <c r="D17" s="69"/>
      <c r="E17" s="59"/>
      <c r="F17" s="69"/>
      <c r="G17" s="59"/>
      <c r="H17" s="69"/>
      <c r="I17" s="59"/>
      <c r="J17" s="59"/>
      <c r="K17" s="59"/>
      <c r="L17" s="59"/>
      <c r="M17" s="59"/>
      <c r="N17" s="69"/>
      <c r="O17" s="59"/>
      <c r="P17" s="59"/>
      <c r="Q17" s="59"/>
      <c r="R17" s="69"/>
      <c r="S17" s="59"/>
    </row>
    <row r="18" spans="1:97" ht="15.6" customHeight="1">
      <c r="A18" s="82" t="s">
        <v>104</v>
      </c>
      <c r="B18" s="69"/>
      <c r="C18" s="85">
        <v>26</v>
      </c>
      <c r="D18" s="69"/>
      <c r="E18" s="59" t="s">
        <v>0</v>
      </c>
      <c r="F18" s="189"/>
      <c r="G18" s="59" t="s">
        <v>0</v>
      </c>
      <c r="H18" s="189"/>
      <c r="I18" s="59" t="s">
        <v>0</v>
      </c>
      <c r="J18" s="59"/>
      <c r="K18" s="59" t="s">
        <v>0</v>
      </c>
      <c r="L18" s="84"/>
      <c r="M18" s="59">
        <v>-21500000</v>
      </c>
      <c r="N18" s="84"/>
      <c r="O18" s="59">
        <v>0</v>
      </c>
      <c r="P18" s="59"/>
      <c r="Q18" s="59">
        <f>SUM(O18)</f>
        <v>0</v>
      </c>
      <c r="R18" s="69"/>
      <c r="S18" s="59">
        <f>SUM(O18,M18,K18,I18,G18,E18)</f>
        <v>-21500000</v>
      </c>
      <c r="T18" s="8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</row>
    <row r="19" spans="1:97" ht="15.6" customHeight="1">
      <c r="A19" s="82" t="s">
        <v>191</v>
      </c>
      <c r="B19" s="69"/>
      <c r="C19" s="85"/>
      <c r="D19" s="69"/>
      <c r="E19" s="59"/>
      <c r="F19" s="189"/>
      <c r="G19" s="59"/>
      <c r="H19" s="189"/>
      <c r="I19" s="59"/>
      <c r="J19" s="59"/>
      <c r="K19" s="59"/>
      <c r="L19" s="84"/>
      <c r="M19" s="59"/>
      <c r="N19" s="84"/>
      <c r="O19" s="59"/>
      <c r="P19" s="59"/>
      <c r="Q19" s="59"/>
      <c r="R19" s="69"/>
      <c r="S19" s="59"/>
      <c r="T19" s="8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</row>
    <row r="20" spans="1:97" ht="15.6" customHeight="1">
      <c r="A20" s="82" t="s">
        <v>192</v>
      </c>
      <c r="C20" s="68"/>
      <c r="E20" s="60" t="s">
        <v>0</v>
      </c>
      <c r="F20" s="76"/>
      <c r="G20" s="60" t="s">
        <v>0</v>
      </c>
      <c r="H20" s="76"/>
      <c r="I20" s="60" t="s">
        <v>0</v>
      </c>
      <c r="J20" s="59"/>
      <c r="K20" s="60" t="s">
        <v>0</v>
      </c>
      <c r="L20" s="76"/>
      <c r="M20" s="60">
        <v>-42164333</v>
      </c>
      <c r="N20" s="76"/>
      <c r="O20" s="60">
        <v>2102231</v>
      </c>
      <c r="P20" s="59"/>
      <c r="Q20" s="60">
        <f>SUM(O20)</f>
        <v>2102231</v>
      </c>
      <c r="R20" s="68"/>
      <c r="S20" s="60">
        <f>SUM(O20,M20,K20,I20,G20,E20)</f>
        <v>-40062102</v>
      </c>
    </row>
    <row r="21" spans="1:97" s="80" customFormat="1" ht="6" customHeight="1">
      <c r="A21" s="63"/>
      <c r="B21" s="68"/>
      <c r="C21" s="81"/>
      <c r="D21" s="68"/>
      <c r="E21" s="76"/>
      <c r="F21" s="68"/>
      <c r="G21" s="62"/>
      <c r="H21" s="68"/>
      <c r="I21" s="62"/>
      <c r="J21" s="67"/>
      <c r="K21" s="62"/>
      <c r="L21" s="68"/>
      <c r="M21" s="62"/>
      <c r="N21" s="68"/>
      <c r="O21" s="62"/>
      <c r="P21" s="62"/>
      <c r="Q21" s="62"/>
      <c r="R21" s="68"/>
      <c r="S21" s="62"/>
    </row>
    <row r="22" spans="1:97" s="80" customFormat="1" ht="15.6" customHeight="1" thickBot="1">
      <c r="A22" s="81" t="s">
        <v>129</v>
      </c>
      <c r="B22" s="69"/>
      <c r="C22" s="81"/>
      <c r="D22" s="69"/>
      <c r="E22" s="131">
        <f>SUM(E16:E20)</f>
        <v>215000000</v>
      </c>
      <c r="F22" s="69"/>
      <c r="G22" s="131">
        <f>SUM(G16:G20)</f>
        <v>665525655</v>
      </c>
      <c r="H22" s="69"/>
      <c r="I22" s="131">
        <f>SUM(I16:I20)</f>
        <v>-21000000</v>
      </c>
      <c r="J22" s="59"/>
      <c r="K22" s="131">
        <f>SUM(K16:K20)</f>
        <v>11400000</v>
      </c>
      <c r="L22" s="69"/>
      <c r="M22" s="131">
        <f>SUM(M16:M20)</f>
        <v>-18655319</v>
      </c>
      <c r="N22" s="69"/>
      <c r="O22" s="131">
        <f>SUM(O16:O20)</f>
        <v>-768481</v>
      </c>
      <c r="P22" s="59"/>
      <c r="Q22" s="131">
        <f>SUM(Q16:Q20)</f>
        <v>-768481</v>
      </c>
      <c r="R22" s="69"/>
      <c r="S22" s="131">
        <f>SUM(S16:S20)</f>
        <v>851501855</v>
      </c>
    </row>
    <row r="23" spans="1:97" s="80" customFormat="1" ht="15.6" customHeight="1" thickTop="1">
      <c r="A23" s="81"/>
      <c r="B23" s="69"/>
      <c r="C23" s="81"/>
      <c r="D23" s="69"/>
      <c r="E23" s="59"/>
      <c r="F23" s="69"/>
      <c r="G23" s="59"/>
      <c r="H23" s="69"/>
      <c r="I23" s="59"/>
      <c r="J23" s="59"/>
      <c r="K23" s="59"/>
      <c r="L23" s="69"/>
      <c r="M23" s="59"/>
      <c r="N23" s="69"/>
      <c r="O23" s="59"/>
      <c r="P23" s="59"/>
      <c r="Q23" s="59"/>
      <c r="R23" s="69"/>
      <c r="S23" s="59"/>
    </row>
    <row r="24" spans="1:97" ht="15.6" customHeight="1">
      <c r="A24" s="81" t="s">
        <v>165</v>
      </c>
      <c r="B24" s="69"/>
      <c r="C24" s="81"/>
      <c r="D24" s="69"/>
      <c r="E24" s="178"/>
      <c r="G24" s="161"/>
      <c r="I24" s="161"/>
      <c r="K24" s="161"/>
      <c r="M24" s="161"/>
      <c r="O24" s="161"/>
      <c r="Q24" s="161"/>
      <c r="S24" s="161"/>
    </row>
    <row r="25" spans="1:97" ht="15.6" customHeight="1">
      <c r="A25" s="197" t="s">
        <v>157</v>
      </c>
      <c r="B25" s="69"/>
      <c r="C25" s="81"/>
      <c r="D25" s="69"/>
      <c r="E25" s="148">
        <v>215000000</v>
      </c>
      <c r="F25" s="69"/>
      <c r="G25" s="148">
        <v>665525655</v>
      </c>
      <c r="H25" s="69"/>
      <c r="I25" s="148">
        <v>-21000000</v>
      </c>
      <c r="J25" s="59"/>
      <c r="K25" s="148">
        <v>11400000</v>
      </c>
      <c r="L25" s="69"/>
      <c r="M25" s="148">
        <v>-18655319</v>
      </c>
      <c r="N25" s="69"/>
      <c r="O25" s="148">
        <v>-768481</v>
      </c>
      <c r="P25" s="59"/>
      <c r="Q25" s="148">
        <v>-768481</v>
      </c>
      <c r="R25" s="69"/>
      <c r="S25" s="148">
        <f>SUM(E25:M25,Q25)</f>
        <v>851501855</v>
      </c>
    </row>
    <row r="26" spans="1:97" ht="15.6" customHeight="1">
      <c r="A26" s="82" t="s">
        <v>193</v>
      </c>
      <c r="B26" s="69"/>
      <c r="C26" s="81"/>
      <c r="D26" s="69"/>
      <c r="E26" s="148"/>
      <c r="F26" s="69"/>
      <c r="G26" s="148"/>
      <c r="H26" s="69"/>
      <c r="I26" s="148"/>
      <c r="J26" s="59"/>
      <c r="K26" s="148"/>
      <c r="L26" s="69"/>
      <c r="M26" s="148"/>
      <c r="N26" s="69"/>
      <c r="O26" s="148"/>
      <c r="P26" s="59"/>
      <c r="Q26" s="148"/>
      <c r="R26" s="69"/>
      <c r="S26" s="148"/>
    </row>
    <row r="27" spans="1:97" ht="15.6" customHeight="1">
      <c r="A27" s="82" t="s">
        <v>213</v>
      </c>
      <c r="B27" s="69"/>
      <c r="C27" s="85">
        <v>5</v>
      </c>
      <c r="D27" s="69"/>
      <c r="E27" s="149">
        <v>0</v>
      </c>
      <c r="F27" s="69"/>
      <c r="G27" s="149">
        <v>0</v>
      </c>
      <c r="H27" s="69"/>
      <c r="I27" s="149">
        <v>0</v>
      </c>
      <c r="J27" s="59"/>
      <c r="K27" s="149">
        <v>0</v>
      </c>
      <c r="L27" s="69"/>
      <c r="M27" s="149">
        <v>-203988</v>
      </c>
      <c r="N27" s="69"/>
      <c r="O27" s="149" t="s">
        <v>0</v>
      </c>
      <c r="P27" s="59"/>
      <c r="Q27" s="149">
        <v>0</v>
      </c>
      <c r="R27" s="69"/>
      <c r="S27" s="149">
        <f>SUM(E27,M27,Q27)</f>
        <v>-203988</v>
      </c>
    </row>
    <row r="28" spans="1:97" ht="15.6" customHeight="1">
      <c r="A28" s="81"/>
      <c r="B28" s="69"/>
      <c r="C28" s="81"/>
      <c r="D28" s="69"/>
      <c r="E28" s="148"/>
      <c r="F28" s="69"/>
      <c r="G28" s="148"/>
      <c r="H28" s="69"/>
      <c r="I28" s="148"/>
      <c r="J28" s="59"/>
      <c r="K28" s="148"/>
      <c r="L28" s="69"/>
      <c r="M28" s="148"/>
      <c r="N28" s="69"/>
      <c r="O28" s="148"/>
      <c r="P28" s="59"/>
      <c r="Q28" s="148"/>
      <c r="R28" s="69"/>
      <c r="S28" s="148"/>
    </row>
    <row r="29" spans="1:97" ht="15.6" customHeight="1">
      <c r="A29" s="81" t="s">
        <v>165</v>
      </c>
      <c r="E29" s="198"/>
      <c r="F29" s="63"/>
      <c r="G29" s="198"/>
      <c r="H29" s="63"/>
      <c r="I29" s="198"/>
      <c r="J29" s="63"/>
      <c r="K29" s="198"/>
      <c r="L29" s="63"/>
      <c r="M29" s="198"/>
      <c r="N29" s="63"/>
      <c r="O29" s="198"/>
      <c r="P29" s="63"/>
      <c r="Q29" s="198"/>
      <c r="R29" s="63"/>
      <c r="S29" s="198"/>
    </row>
    <row r="30" spans="1:97" ht="15.6" customHeight="1">
      <c r="A30" s="197" t="s">
        <v>158</v>
      </c>
      <c r="E30" s="148">
        <f>SUM(E25:E27)</f>
        <v>215000000</v>
      </c>
      <c r="F30" s="68"/>
      <c r="G30" s="148">
        <f>SUM(G25:G27)</f>
        <v>665525655</v>
      </c>
      <c r="H30" s="68"/>
      <c r="I30" s="148">
        <f>SUM(I25:I27)</f>
        <v>-21000000</v>
      </c>
      <c r="J30" s="59"/>
      <c r="K30" s="148">
        <f>SUM(K25:K27)</f>
        <v>11400000</v>
      </c>
      <c r="L30" s="68"/>
      <c r="M30" s="148">
        <f>SUM(M25:M27)</f>
        <v>-18859307</v>
      </c>
      <c r="N30" s="68"/>
      <c r="O30" s="148">
        <f>SUM(O25:O27)</f>
        <v>-768481</v>
      </c>
      <c r="P30" s="59"/>
      <c r="Q30" s="148">
        <v>-768481</v>
      </c>
      <c r="R30" s="68"/>
      <c r="S30" s="148">
        <f>SUM(S25:S27)</f>
        <v>851297867</v>
      </c>
    </row>
    <row r="31" spans="1:97" ht="15.6" customHeight="1">
      <c r="A31" s="81" t="s">
        <v>173</v>
      </c>
      <c r="B31" s="69"/>
      <c r="D31" s="69"/>
      <c r="E31" s="148"/>
      <c r="F31" s="69"/>
      <c r="G31" s="148"/>
      <c r="H31" s="69"/>
      <c r="I31" s="148"/>
      <c r="J31" s="59"/>
      <c r="K31" s="148"/>
      <c r="L31" s="59"/>
      <c r="M31" s="148"/>
      <c r="N31" s="69"/>
      <c r="O31" s="148"/>
      <c r="P31" s="59"/>
      <c r="Q31" s="148"/>
      <c r="R31" s="69"/>
      <c r="S31" s="148"/>
    </row>
    <row r="32" spans="1:97" ht="15.6" customHeight="1">
      <c r="A32" s="82" t="s">
        <v>195</v>
      </c>
      <c r="B32" s="69"/>
      <c r="C32" s="85">
        <v>27</v>
      </c>
      <c r="D32" s="69"/>
      <c r="E32" s="148">
        <v>0</v>
      </c>
      <c r="F32" s="69"/>
      <c r="G32" s="148">
        <v>0</v>
      </c>
      <c r="H32" s="69"/>
      <c r="I32" s="148">
        <v>0</v>
      </c>
      <c r="J32" s="59"/>
      <c r="K32" s="148">
        <v>10000000</v>
      </c>
      <c r="L32" s="59"/>
      <c r="M32" s="148">
        <v>-10000000</v>
      </c>
      <c r="N32" s="69"/>
      <c r="O32" s="148">
        <v>0</v>
      </c>
      <c r="P32" s="59"/>
      <c r="Q32" s="148">
        <v>0</v>
      </c>
      <c r="R32" s="69"/>
      <c r="S32" s="148">
        <f>SUM(O32,M32,K32,I32,G32,E32)</f>
        <v>0</v>
      </c>
    </row>
    <row r="33" spans="1:97" ht="15.6" customHeight="1">
      <c r="A33" s="82" t="s">
        <v>104</v>
      </c>
      <c r="B33" s="69"/>
      <c r="C33" s="85">
        <v>26</v>
      </c>
      <c r="D33" s="69"/>
      <c r="E33" s="148">
        <v>0</v>
      </c>
      <c r="F33" s="189"/>
      <c r="G33" s="148">
        <v>0</v>
      </c>
      <c r="H33" s="189"/>
      <c r="I33" s="148">
        <v>0</v>
      </c>
      <c r="J33" s="59"/>
      <c r="K33" s="148">
        <v>0</v>
      </c>
      <c r="L33" s="84"/>
      <c r="M33" s="148">
        <v>-21500000</v>
      </c>
      <c r="N33" s="84"/>
      <c r="O33" s="148">
        <v>0</v>
      </c>
      <c r="P33" s="59"/>
      <c r="Q33" s="148">
        <f>SUM(O33)</f>
        <v>0</v>
      </c>
      <c r="R33" s="69"/>
      <c r="S33" s="148">
        <f>SUM(O33,M33,K33,I33,G33,E33)</f>
        <v>-21500000</v>
      </c>
      <c r="T33" s="8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3"/>
      <c r="CH33" s="63"/>
      <c r="CI33" s="63"/>
      <c r="CJ33" s="63"/>
      <c r="CK33" s="63"/>
      <c r="CL33" s="63"/>
      <c r="CM33" s="63"/>
      <c r="CN33" s="63"/>
      <c r="CO33" s="63"/>
      <c r="CP33" s="63"/>
      <c r="CQ33" s="63"/>
      <c r="CR33" s="63"/>
      <c r="CS33" s="63"/>
    </row>
    <row r="34" spans="1:97" ht="15.6" customHeight="1">
      <c r="A34" s="82" t="s">
        <v>196</v>
      </c>
      <c r="B34" s="69"/>
      <c r="C34" s="85"/>
      <c r="D34" s="69"/>
      <c r="E34" s="149" t="s">
        <v>0</v>
      </c>
      <c r="F34" s="76"/>
      <c r="G34" s="149" t="s">
        <v>0</v>
      </c>
      <c r="H34" s="76"/>
      <c r="I34" s="149" t="s">
        <v>0</v>
      </c>
      <c r="J34" s="59"/>
      <c r="K34" s="149" t="s">
        <v>0</v>
      </c>
      <c r="L34" s="76"/>
      <c r="M34" s="149">
        <f>'PL8'!H38</f>
        <v>192778499</v>
      </c>
      <c r="N34" s="76"/>
      <c r="O34" s="149">
        <v>0</v>
      </c>
      <c r="P34" s="59"/>
      <c r="Q34" s="149">
        <v>0</v>
      </c>
      <c r="R34" s="68"/>
      <c r="S34" s="149">
        <f>SUM(O34,M34,K34,I34,G34,E34)</f>
        <v>192778499</v>
      </c>
      <c r="T34" s="8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3"/>
      <c r="CA34" s="63"/>
      <c r="CB34" s="63"/>
      <c r="CC34" s="63"/>
      <c r="CD34" s="63"/>
      <c r="CE34" s="63"/>
      <c r="CF34" s="63"/>
      <c r="CG34" s="63"/>
      <c r="CH34" s="63"/>
      <c r="CI34" s="63"/>
      <c r="CJ34" s="63"/>
      <c r="CK34" s="63"/>
      <c r="CL34" s="63"/>
      <c r="CM34" s="63"/>
      <c r="CN34" s="63"/>
      <c r="CO34" s="63"/>
      <c r="CP34" s="63"/>
      <c r="CQ34" s="63"/>
      <c r="CR34" s="63"/>
      <c r="CS34" s="63"/>
    </row>
    <row r="35" spans="1:97" s="80" customFormat="1" ht="6" customHeight="1">
      <c r="A35" s="63"/>
      <c r="B35" s="68"/>
      <c r="C35" s="81"/>
      <c r="D35" s="68"/>
      <c r="E35" s="178"/>
      <c r="F35" s="68"/>
      <c r="G35" s="161"/>
      <c r="H35" s="68"/>
      <c r="I35" s="161"/>
      <c r="J35" s="67"/>
      <c r="K35" s="161"/>
      <c r="L35" s="68"/>
      <c r="M35" s="161"/>
      <c r="N35" s="68"/>
      <c r="O35" s="161"/>
      <c r="P35" s="62"/>
      <c r="Q35" s="161"/>
      <c r="R35" s="68"/>
      <c r="S35" s="161"/>
    </row>
    <row r="36" spans="1:97" s="80" customFormat="1" ht="15.6" customHeight="1" thickBot="1">
      <c r="A36" s="81" t="s">
        <v>166</v>
      </c>
      <c r="B36" s="69"/>
      <c r="C36" s="81"/>
      <c r="D36" s="69"/>
      <c r="E36" s="179">
        <f>SUM(E30:E34)</f>
        <v>215000000</v>
      </c>
      <c r="F36" s="69"/>
      <c r="G36" s="179">
        <f>SUM(G30:G34)</f>
        <v>665525655</v>
      </c>
      <c r="H36" s="69"/>
      <c r="I36" s="179">
        <f>SUM(I30:I34)</f>
        <v>-21000000</v>
      </c>
      <c r="J36" s="59"/>
      <c r="K36" s="179">
        <f>SUM(K30:K34)</f>
        <v>21400000</v>
      </c>
      <c r="L36" s="69"/>
      <c r="M36" s="179">
        <f>SUM(M30:M34)</f>
        <v>142419192</v>
      </c>
      <c r="N36" s="69"/>
      <c r="O36" s="179">
        <f>SUM(O30:O34)</f>
        <v>-768481</v>
      </c>
      <c r="P36" s="59"/>
      <c r="Q36" s="179">
        <f>SUM(Q30:Q34)</f>
        <v>-768481</v>
      </c>
      <c r="R36" s="69"/>
      <c r="S36" s="179">
        <f>SUM(S30:S34)</f>
        <v>1022576366</v>
      </c>
    </row>
    <row r="37" spans="1:97" s="80" customFormat="1" ht="15.6" customHeight="1" thickTop="1">
      <c r="A37" s="81"/>
      <c r="B37" s="69"/>
      <c r="C37" s="81"/>
      <c r="D37" s="69"/>
      <c r="E37" s="59"/>
      <c r="F37" s="69"/>
      <c r="G37" s="59"/>
      <c r="H37" s="69"/>
      <c r="I37" s="59"/>
      <c r="J37" s="59"/>
      <c r="K37" s="59"/>
      <c r="L37" s="69"/>
      <c r="M37" s="59"/>
      <c r="N37" s="69"/>
      <c r="O37" s="59"/>
      <c r="P37" s="59"/>
      <c r="Q37" s="59"/>
      <c r="R37" s="69"/>
      <c r="S37" s="59"/>
    </row>
    <row r="38" spans="1:97" s="80" customFormat="1" ht="13.5" customHeight="1">
      <c r="A38" s="81"/>
      <c r="B38" s="69"/>
      <c r="C38" s="81"/>
      <c r="D38" s="69"/>
      <c r="E38" s="59"/>
      <c r="F38" s="69"/>
      <c r="G38" s="59"/>
      <c r="H38" s="69"/>
      <c r="I38" s="59"/>
      <c r="J38" s="59"/>
      <c r="K38" s="59"/>
      <c r="L38" s="69"/>
      <c r="M38" s="59"/>
      <c r="N38" s="69"/>
      <c r="O38" s="59"/>
      <c r="P38" s="59"/>
      <c r="Q38" s="59"/>
      <c r="R38" s="69"/>
      <c r="S38" s="59"/>
    </row>
    <row r="39" spans="1:97" s="80" customFormat="1" ht="21.95" customHeight="1">
      <c r="A39" s="77" t="str">
        <f>+'BS 5-7'!A145</f>
        <v>The accompanying notes are an integral part of these consolidated and separate financial statements.</v>
      </c>
      <c r="B39" s="78"/>
      <c r="C39" s="79"/>
      <c r="D39" s="78"/>
      <c r="E39" s="122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</row>
  </sheetData>
  <mergeCells count="4">
    <mergeCell ref="E6:S6"/>
    <mergeCell ref="K11:M11"/>
    <mergeCell ref="O7:Q7"/>
    <mergeCell ref="E7:I7"/>
  </mergeCells>
  <pageMargins left="0.5" right="0.5" top="0.5" bottom="0.6" header="0.49" footer="0.4"/>
  <pageSetup paperSize="9" scale="92" firstPageNumber="1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11"/>
  <sheetViews>
    <sheetView tabSelected="1" topLeftCell="A68" zoomScale="110" zoomScaleNormal="110" workbookViewId="0">
      <selection activeCell="E76" sqref="E76"/>
    </sheetView>
  </sheetViews>
  <sheetFormatPr defaultColWidth="9.140625" defaultRowHeight="16.5" customHeight="1"/>
  <cols>
    <col min="1" max="4" width="1.140625" style="1" customWidth="1"/>
    <col min="5" max="5" width="35.5703125" style="1" customWidth="1"/>
    <col min="6" max="6" width="5.140625" style="13" customWidth="1"/>
    <col min="7" max="7" width="0.5703125" style="1" customWidth="1"/>
    <col min="8" max="8" width="11.7109375" style="27" customWidth="1"/>
    <col min="9" max="9" width="0.5703125" style="27" customWidth="1"/>
    <col min="10" max="10" width="11.7109375" style="27" customWidth="1"/>
    <col min="11" max="11" width="0.5703125" style="27" customWidth="1"/>
    <col min="12" max="12" width="11.7109375" style="53" customWidth="1"/>
    <col min="13" max="13" width="0.5703125" style="41" customWidth="1"/>
    <col min="14" max="14" width="11.7109375" style="53" customWidth="1"/>
    <col min="15" max="114" width="9.140625" style="1"/>
    <col min="115" max="118" width="1.42578125" style="1" customWidth="1"/>
    <col min="119" max="119" width="39.140625" style="1" customWidth="1"/>
    <col min="120" max="120" width="5.7109375" style="1" customWidth="1"/>
    <col min="121" max="121" width="0.5703125" style="1" customWidth="1"/>
    <col min="122" max="122" width="11.28515625" style="1" customWidth="1"/>
    <col min="123" max="123" width="0.5703125" style="1" customWidth="1"/>
    <col min="124" max="124" width="11.28515625" style="1" customWidth="1"/>
    <col min="125" max="125" width="0.5703125" style="1" customWidth="1"/>
    <col min="126" max="126" width="11.28515625" style="1" customWidth="1"/>
    <col min="127" max="127" width="0.5703125" style="1" customWidth="1"/>
    <col min="128" max="128" width="11.28515625" style="1" customWidth="1"/>
    <col min="129" max="129" width="9.7109375" style="1" bestFit="1" customWidth="1"/>
    <col min="130" max="130" width="9.5703125" style="1" bestFit="1" customWidth="1"/>
    <col min="131" max="131" width="11.5703125" style="1" customWidth="1"/>
    <col min="132" max="132" width="10.7109375" style="1" customWidth="1"/>
    <col min="133" max="133" width="9.28515625" style="1" bestFit="1" customWidth="1"/>
    <col min="134" max="134" width="10" style="1" bestFit="1" customWidth="1"/>
    <col min="135" max="135" width="9.28515625" style="1" bestFit="1" customWidth="1"/>
    <col min="136" max="136" width="11" style="1" bestFit="1" customWidth="1"/>
    <col min="137" max="16384" width="9.140625" style="1"/>
  </cols>
  <sheetData>
    <row r="1" spans="1:14" s="8" customFormat="1" ht="16.5" customHeight="1">
      <c r="A1" s="10" t="str">
        <f>+EQ_Comp10!A1</f>
        <v>Sunsweet Public Company Limited</v>
      </c>
      <c r="B1" s="2"/>
      <c r="C1" s="2"/>
      <c r="D1" s="2"/>
      <c r="E1" s="2"/>
      <c r="F1" s="9"/>
      <c r="H1" s="6"/>
      <c r="I1" s="6"/>
      <c r="J1" s="6"/>
      <c r="K1" s="6"/>
      <c r="L1" s="51"/>
      <c r="M1" s="43"/>
      <c r="N1" s="51"/>
    </row>
    <row r="2" spans="1:14" s="8" customFormat="1" ht="16.5" customHeight="1">
      <c r="A2" s="36" t="s">
        <v>45</v>
      </c>
      <c r="B2" s="10"/>
      <c r="C2" s="10"/>
      <c r="D2" s="2"/>
      <c r="E2" s="2"/>
      <c r="F2" s="9"/>
      <c r="H2" s="6"/>
      <c r="I2" s="6"/>
      <c r="J2" s="6"/>
      <c r="K2" s="6"/>
      <c r="L2" s="51"/>
      <c r="M2" s="43"/>
      <c r="N2" s="51"/>
    </row>
    <row r="3" spans="1:14" s="8" customFormat="1" ht="16.5" customHeight="1">
      <c r="A3" s="34" t="s">
        <v>164</v>
      </c>
      <c r="B3" s="34"/>
      <c r="C3" s="34"/>
      <c r="D3" s="25"/>
      <c r="E3" s="25"/>
      <c r="F3" s="24"/>
      <c r="G3" s="23"/>
      <c r="H3" s="33"/>
      <c r="I3" s="33"/>
      <c r="J3" s="33"/>
      <c r="K3" s="33"/>
      <c r="L3" s="52"/>
      <c r="M3" s="42"/>
      <c r="N3" s="52"/>
    </row>
    <row r="4" spans="1:14" s="8" customFormat="1" ht="12" customHeight="1">
      <c r="A4" s="35"/>
      <c r="B4" s="35"/>
      <c r="C4" s="35"/>
      <c r="D4" s="2"/>
      <c r="E4" s="2"/>
      <c r="F4" s="9"/>
      <c r="H4" s="6"/>
      <c r="I4" s="6"/>
      <c r="J4" s="6"/>
      <c r="K4" s="6"/>
      <c r="L4" s="51"/>
      <c r="M4" s="43"/>
      <c r="N4" s="51"/>
    </row>
    <row r="5" spans="1:14" s="8" customFormat="1" ht="12" customHeight="1">
      <c r="F5" s="9"/>
      <c r="H5" s="6"/>
      <c r="I5" s="6"/>
      <c r="J5" s="6"/>
      <c r="K5" s="6"/>
      <c r="L5" s="51"/>
      <c r="M5" s="43"/>
      <c r="N5" s="51"/>
    </row>
    <row r="6" spans="1:14" s="8" customFormat="1" ht="15" customHeight="1">
      <c r="F6" s="9"/>
      <c r="H6" s="228" t="s">
        <v>51</v>
      </c>
      <c r="I6" s="228"/>
      <c r="J6" s="228"/>
      <c r="K6" s="27"/>
      <c r="L6" s="219" t="s">
        <v>52</v>
      </c>
      <c r="M6" s="219"/>
      <c r="N6" s="219"/>
    </row>
    <row r="7" spans="1:14" s="8" customFormat="1" ht="15" customHeight="1">
      <c r="F7" s="40"/>
      <c r="G7" s="1"/>
      <c r="H7" s="220" t="s">
        <v>67</v>
      </c>
      <c r="I7" s="220"/>
      <c r="J7" s="220"/>
      <c r="K7" s="28"/>
      <c r="L7" s="220" t="s">
        <v>67</v>
      </c>
      <c r="M7" s="220"/>
      <c r="N7" s="220"/>
    </row>
    <row r="8" spans="1:14" ht="15" customHeight="1">
      <c r="E8" s="1" t="s">
        <v>1</v>
      </c>
      <c r="F8" s="40"/>
      <c r="H8" s="30" t="s">
        <v>163</v>
      </c>
      <c r="I8" s="29"/>
      <c r="J8" s="30" t="s">
        <v>127</v>
      </c>
      <c r="K8" s="29"/>
      <c r="L8" s="30" t="s">
        <v>163</v>
      </c>
      <c r="M8" s="29"/>
      <c r="N8" s="30" t="s">
        <v>127</v>
      </c>
    </row>
    <row r="9" spans="1:14" ht="15" customHeight="1">
      <c r="F9" s="39" t="s">
        <v>10</v>
      </c>
      <c r="H9" s="44" t="s">
        <v>9</v>
      </c>
      <c r="I9" s="29"/>
      <c r="J9" s="44" t="s">
        <v>9</v>
      </c>
      <c r="K9" s="29"/>
      <c r="L9" s="44" t="s">
        <v>9</v>
      </c>
      <c r="M9" s="29"/>
      <c r="N9" s="44" t="s">
        <v>9</v>
      </c>
    </row>
    <row r="10" spans="1:14" ht="15" customHeight="1">
      <c r="A10" s="10" t="s">
        <v>73</v>
      </c>
      <c r="F10" s="3"/>
      <c r="G10" s="4"/>
      <c r="H10" s="157"/>
      <c r="L10" s="157"/>
      <c r="M10" s="27"/>
      <c r="N10" s="27"/>
    </row>
    <row r="11" spans="1:14" ht="15" customHeight="1">
      <c r="A11" s="36" t="s">
        <v>135</v>
      </c>
      <c r="F11" s="3"/>
      <c r="G11" s="4"/>
      <c r="H11" s="155">
        <f>'PL8'!D23</f>
        <v>211851221</v>
      </c>
      <c r="J11" s="5">
        <v>-51563843</v>
      </c>
      <c r="K11" s="140"/>
      <c r="L11" s="155">
        <f>'PL8'!H23</f>
        <v>211683929</v>
      </c>
      <c r="M11" s="5"/>
      <c r="N11" s="5">
        <v>-51985458</v>
      </c>
    </row>
    <row r="12" spans="1:14" ht="15" customHeight="1">
      <c r="A12" s="1" t="s">
        <v>40</v>
      </c>
      <c r="C12" s="10"/>
      <c r="D12" s="10"/>
      <c r="E12" s="10"/>
      <c r="F12" s="12"/>
      <c r="H12" s="185"/>
      <c r="I12" s="31"/>
      <c r="J12" s="126"/>
      <c r="K12" s="31"/>
      <c r="L12" s="185"/>
      <c r="M12" s="126"/>
      <c r="N12" s="126"/>
    </row>
    <row r="13" spans="1:14" ht="15" customHeight="1">
      <c r="B13" s="1" t="s">
        <v>120</v>
      </c>
      <c r="C13" s="10"/>
      <c r="D13" s="10"/>
      <c r="E13" s="10"/>
      <c r="F13" s="13">
        <v>18</v>
      </c>
      <c r="H13" s="155">
        <v>65520893</v>
      </c>
      <c r="I13" s="124"/>
      <c r="J13" s="5">
        <v>63142348</v>
      </c>
      <c r="K13" s="124"/>
      <c r="L13" s="155">
        <v>65515008</v>
      </c>
      <c r="M13" s="126"/>
      <c r="N13" s="5">
        <v>62732210</v>
      </c>
    </row>
    <row r="14" spans="1:14" ht="15" customHeight="1">
      <c r="B14" s="1" t="s">
        <v>197</v>
      </c>
      <c r="C14" s="10"/>
      <c r="D14" s="10"/>
      <c r="E14" s="10"/>
      <c r="F14" s="13">
        <v>19</v>
      </c>
      <c r="H14" s="155">
        <v>5005567</v>
      </c>
      <c r="I14" s="124"/>
      <c r="J14" s="5">
        <v>0</v>
      </c>
      <c r="K14" s="124"/>
      <c r="L14" s="155">
        <v>5005567</v>
      </c>
      <c r="M14" s="126"/>
      <c r="N14" s="5">
        <v>0</v>
      </c>
    </row>
    <row r="15" spans="1:14" ht="15" customHeight="1">
      <c r="B15" s="1" t="s">
        <v>118</v>
      </c>
      <c r="C15" s="10"/>
      <c r="D15" s="10"/>
      <c r="E15" s="10"/>
      <c r="F15" s="13">
        <v>20</v>
      </c>
      <c r="H15" s="155">
        <v>1899939</v>
      </c>
      <c r="I15" s="124"/>
      <c r="J15" s="5">
        <v>1759928</v>
      </c>
      <c r="K15" s="124"/>
      <c r="L15" s="155">
        <v>1899939</v>
      </c>
      <c r="M15" s="126"/>
      <c r="N15" s="5">
        <v>1759928</v>
      </c>
    </row>
    <row r="16" spans="1:14" ht="15" customHeight="1">
      <c r="B16" s="1" t="s">
        <v>141</v>
      </c>
      <c r="D16" s="10"/>
      <c r="E16" s="10"/>
      <c r="F16" s="13" t="s">
        <v>220</v>
      </c>
      <c r="H16" s="155">
        <v>2871373</v>
      </c>
      <c r="I16" s="124"/>
      <c r="J16" s="5">
        <v>78300</v>
      </c>
      <c r="K16" s="124"/>
      <c r="L16" s="155">
        <v>2871373</v>
      </c>
      <c r="M16" s="126"/>
      <c r="N16" s="5">
        <v>78300</v>
      </c>
    </row>
    <row r="17" spans="1:14" ht="15" customHeight="1">
      <c r="B17" s="1" t="s">
        <v>198</v>
      </c>
      <c r="D17" s="10"/>
      <c r="E17" s="10"/>
      <c r="H17" s="155">
        <v>634885</v>
      </c>
      <c r="I17" s="124"/>
      <c r="J17" s="5">
        <v>-41</v>
      </c>
      <c r="K17" s="124"/>
      <c r="L17" s="155">
        <v>634885</v>
      </c>
      <c r="M17" s="126"/>
      <c r="N17" s="5">
        <v>-41</v>
      </c>
    </row>
    <row r="18" spans="1:14" ht="15" customHeight="1">
      <c r="B18" s="1" t="s">
        <v>119</v>
      </c>
      <c r="D18" s="10"/>
      <c r="E18" s="10"/>
      <c r="F18" s="13">
        <v>18</v>
      </c>
      <c r="H18" s="155">
        <v>0</v>
      </c>
      <c r="I18" s="124"/>
      <c r="J18" s="5">
        <v>60701</v>
      </c>
      <c r="K18" s="124"/>
      <c r="L18" s="155">
        <v>0</v>
      </c>
      <c r="M18" s="126"/>
      <c r="N18" s="5">
        <v>60701</v>
      </c>
    </row>
    <row r="19" spans="1:14" ht="15" customHeight="1">
      <c r="B19" s="1" t="s">
        <v>214</v>
      </c>
      <c r="D19" s="10"/>
      <c r="E19" s="10"/>
      <c r="F19" s="13">
        <v>20</v>
      </c>
      <c r="H19" s="155">
        <v>3</v>
      </c>
      <c r="I19" s="124"/>
      <c r="J19" s="5">
        <v>0</v>
      </c>
      <c r="K19" s="124"/>
      <c r="L19" s="155">
        <v>3</v>
      </c>
      <c r="M19" s="126"/>
      <c r="N19" s="5">
        <v>0</v>
      </c>
    </row>
    <row r="20" spans="1:14" ht="15" customHeight="1">
      <c r="B20" s="1" t="s">
        <v>201</v>
      </c>
      <c r="D20" s="10"/>
      <c r="E20" s="10"/>
      <c r="H20" s="155">
        <v>123435</v>
      </c>
      <c r="I20" s="124"/>
      <c r="J20" s="5">
        <v>0</v>
      </c>
      <c r="K20" s="124"/>
      <c r="L20" s="155">
        <v>123435</v>
      </c>
      <c r="M20" s="124"/>
      <c r="N20" s="5">
        <v>0</v>
      </c>
    </row>
    <row r="21" spans="1:14" ht="15" customHeight="1">
      <c r="B21" s="1" t="s">
        <v>215</v>
      </c>
      <c r="C21" s="10"/>
      <c r="D21" s="10"/>
      <c r="E21" s="10"/>
      <c r="H21" s="155">
        <v>1090406</v>
      </c>
      <c r="I21" s="124"/>
      <c r="J21" s="5">
        <v>1552199</v>
      </c>
      <c r="K21" s="124"/>
      <c r="L21" s="155">
        <v>1090406</v>
      </c>
      <c r="M21" s="126"/>
      <c r="N21" s="5">
        <v>1552199</v>
      </c>
    </row>
    <row r="22" spans="1:14" ht="15" customHeight="1">
      <c r="B22" s="1" t="s">
        <v>209</v>
      </c>
      <c r="D22" s="10"/>
      <c r="E22" s="10"/>
      <c r="F22" s="13">
        <v>14</v>
      </c>
      <c r="H22" s="155">
        <v>267515</v>
      </c>
      <c r="I22" s="124"/>
      <c r="J22" s="5">
        <v>3198408.52</v>
      </c>
      <c r="K22" s="124"/>
      <c r="L22" s="155">
        <v>267515</v>
      </c>
      <c r="M22" s="126"/>
      <c r="N22" s="5">
        <v>3198408.52</v>
      </c>
    </row>
    <row r="23" spans="1:14" ht="15" customHeight="1">
      <c r="B23" s="1" t="s">
        <v>199</v>
      </c>
      <c r="C23" s="10"/>
      <c r="D23" s="10"/>
      <c r="E23" s="10"/>
      <c r="F23" s="12"/>
      <c r="H23" s="155">
        <v>-56475</v>
      </c>
      <c r="I23" s="31"/>
      <c r="J23" s="5">
        <v>-460395</v>
      </c>
      <c r="K23" s="141"/>
      <c r="L23" s="155">
        <v>-56475</v>
      </c>
      <c r="M23" s="126"/>
      <c r="N23" s="5">
        <v>-460395</v>
      </c>
    </row>
    <row r="24" spans="1:14" ht="15" customHeight="1">
      <c r="B24" s="1" t="s">
        <v>200</v>
      </c>
      <c r="C24" s="10"/>
      <c r="D24" s="10"/>
      <c r="E24" s="10"/>
      <c r="F24" s="12"/>
      <c r="H24" s="155">
        <v>-2209337</v>
      </c>
      <c r="I24" s="31"/>
      <c r="J24" s="5">
        <v>0</v>
      </c>
      <c r="K24" s="141"/>
      <c r="L24" s="155">
        <v>-2218452</v>
      </c>
      <c r="M24" s="126"/>
      <c r="N24" s="5">
        <v>0</v>
      </c>
    </row>
    <row r="25" spans="1:14" ht="15" customHeight="1">
      <c r="B25" s="1" t="s">
        <v>21</v>
      </c>
      <c r="C25" s="10"/>
      <c r="D25" s="10"/>
      <c r="E25" s="10"/>
      <c r="H25" s="155">
        <v>4044425</v>
      </c>
      <c r="I25" s="124"/>
      <c r="J25" s="5">
        <v>9057497</v>
      </c>
      <c r="K25" s="124"/>
      <c r="L25" s="155">
        <v>4044425</v>
      </c>
      <c r="M25" s="126"/>
      <c r="N25" s="5">
        <v>9064489</v>
      </c>
    </row>
    <row r="26" spans="1:14" ht="15" customHeight="1">
      <c r="B26" s="1" t="s">
        <v>70</v>
      </c>
      <c r="C26" s="10"/>
      <c r="D26" s="10"/>
      <c r="E26" s="10"/>
      <c r="F26" s="13">
        <v>29</v>
      </c>
      <c r="H26" s="155">
        <v>-459974</v>
      </c>
      <c r="I26" s="31"/>
      <c r="J26" s="5">
        <v>-945762</v>
      </c>
      <c r="K26" s="140"/>
      <c r="L26" s="155">
        <v>-445380</v>
      </c>
      <c r="M26" s="126"/>
      <c r="N26" s="5">
        <v>-949032</v>
      </c>
    </row>
    <row r="27" spans="1:14" ht="15" customHeight="1">
      <c r="B27" s="14" t="s">
        <v>32</v>
      </c>
      <c r="C27" s="10"/>
      <c r="D27" s="10"/>
      <c r="E27" s="10"/>
      <c r="F27" s="13">
        <v>30</v>
      </c>
      <c r="H27" s="151">
        <v>1772557</v>
      </c>
      <c r="I27" s="31"/>
      <c r="J27" s="7">
        <v>5745058</v>
      </c>
      <c r="K27" s="140"/>
      <c r="L27" s="151">
        <v>1772557</v>
      </c>
      <c r="M27" s="126"/>
      <c r="N27" s="7">
        <v>5743482</v>
      </c>
    </row>
    <row r="28" spans="1:14" ht="5.0999999999999996" customHeight="1">
      <c r="C28" s="10"/>
      <c r="D28" s="10"/>
      <c r="E28" s="10"/>
      <c r="F28" s="12"/>
      <c r="H28" s="158"/>
      <c r="I28" s="31"/>
      <c r="J28" s="31"/>
      <c r="K28" s="31"/>
      <c r="L28" s="158"/>
      <c r="M28" s="123"/>
      <c r="N28" s="31"/>
    </row>
    <row r="29" spans="1:14" ht="15" customHeight="1">
      <c r="C29" s="10"/>
      <c r="D29" s="10"/>
      <c r="E29" s="10"/>
      <c r="F29" s="12"/>
      <c r="H29" s="158">
        <f>SUM(H11:H27)</f>
        <v>292356433</v>
      </c>
      <c r="I29" s="31"/>
      <c r="J29" s="31">
        <f>SUM(J11:J27)</f>
        <v>31624398.52</v>
      </c>
      <c r="K29" s="31"/>
      <c r="L29" s="158">
        <f>SUM(L11:L27)</f>
        <v>292188735</v>
      </c>
      <c r="M29" s="123"/>
      <c r="N29" s="31">
        <f>SUM(N11:N27)</f>
        <v>30794791.52</v>
      </c>
    </row>
    <row r="30" spans="1:14" ht="15" customHeight="1">
      <c r="A30" s="10" t="s">
        <v>66</v>
      </c>
      <c r="C30" s="10"/>
      <c r="D30" s="10"/>
      <c r="E30" s="10"/>
      <c r="F30" s="12"/>
      <c r="H30" s="158"/>
      <c r="I30" s="31"/>
      <c r="J30" s="31"/>
      <c r="K30" s="31"/>
      <c r="L30" s="158"/>
      <c r="M30" s="123"/>
      <c r="N30" s="31"/>
    </row>
    <row r="31" spans="1:14" ht="15" customHeight="1">
      <c r="A31" s="1" t="s">
        <v>71</v>
      </c>
      <c r="C31" s="10"/>
      <c r="D31" s="10"/>
      <c r="E31" s="10"/>
      <c r="F31" s="12"/>
      <c r="H31" s="158"/>
      <c r="I31" s="31"/>
      <c r="J31" s="31"/>
      <c r="K31" s="31"/>
      <c r="L31" s="158"/>
      <c r="M31" s="123"/>
      <c r="N31" s="31"/>
    </row>
    <row r="32" spans="1:14" ht="15" customHeight="1">
      <c r="B32" s="1" t="s">
        <v>85</v>
      </c>
      <c r="C32" s="10"/>
      <c r="D32" s="10"/>
      <c r="E32" s="10"/>
      <c r="F32" s="12"/>
      <c r="H32" s="155">
        <v>-39534894</v>
      </c>
      <c r="I32" s="5"/>
      <c r="J32" s="5">
        <v>5099085</v>
      </c>
      <c r="K32" s="5"/>
      <c r="L32" s="155">
        <v>-38761727</v>
      </c>
      <c r="M32" s="5"/>
      <c r="N32" s="5">
        <v>5125114</v>
      </c>
    </row>
    <row r="33" spans="1:14" ht="15" customHeight="1">
      <c r="B33" s="1" t="s">
        <v>6</v>
      </c>
      <c r="C33" s="10"/>
      <c r="D33" s="10"/>
      <c r="E33" s="10"/>
      <c r="F33" s="12"/>
      <c r="H33" s="155">
        <v>93567152</v>
      </c>
      <c r="I33" s="31"/>
      <c r="J33" s="5">
        <v>171240433.47999999</v>
      </c>
      <c r="K33" s="140"/>
      <c r="L33" s="155">
        <v>93544387</v>
      </c>
      <c r="M33" s="5"/>
      <c r="N33" s="5">
        <v>171092099.47999999</v>
      </c>
    </row>
    <row r="34" spans="1:14" ht="15" customHeight="1">
      <c r="B34" s="15" t="s">
        <v>7</v>
      </c>
      <c r="C34" s="10"/>
      <c r="D34" s="10"/>
      <c r="E34" s="10"/>
      <c r="F34" s="12"/>
      <c r="H34" s="155">
        <v>2447369</v>
      </c>
      <c r="I34" s="31"/>
      <c r="J34" s="5">
        <v>2129488</v>
      </c>
      <c r="K34" s="140"/>
      <c r="L34" s="155">
        <v>2338250</v>
      </c>
      <c r="M34" s="5"/>
      <c r="N34" s="5">
        <v>1783812</v>
      </c>
    </row>
    <row r="35" spans="1:14" ht="15" customHeight="1">
      <c r="A35" s="15" t="s">
        <v>72</v>
      </c>
      <c r="C35" s="10"/>
      <c r="D35" s="10"/>
      <c r="E35" s="10"/>
      <c r="F35" s="12"/>
      <c r="H35" s="155"/>
      <c r="I35" s="31"/>
      <c r="J35" s="5"/>
      <c r="K35" s="140"/>
      <c r="L35" s="155"/>
      <c r="M35" s="5"/>
      <c r="N35" s="5"/>
    </row>
    <row r="36" spans="1:14" ht="15" customHeight="1">
      <c r="B36" s="15" t="s">
        <v>47</v>
      </c>
      <c r="C36" s="10"/>
      <c r="D36" s="10"/>
      <c r="E36" s="10"/>
      <c r="F36" s="12"/>
      <c r="H36" s="155">
        <v>-2120468</v>
      </c>
      <c r="I36" s="31"/>
      <c r="J36" s="5">
        <v>-11776499</v>
      </c>
      <c r="K36" s="140"/>
      <c r="L36" s="155">
        <v>-3344096</v>
      </c>
      <c r="M36" s="5"/>
      <c r="N36" s="5">
        <v>-12035425</v>
      </c>
    </row>
    <row r="37" spans="1:14" ht="15" customHeight="1">
      <c r="B37" s="15" t="s">
        <v>130</v>
      </c>
      <c r="C37" s="10"/>
      <c r="D37" s="10"/>
      <c r="E37" s="10"/>
      <c r="F37" s="12"/>
      <c r="H37" s="155">
        <v>-1365771</v>
      </c>
      <c r="I37" s="31"/>
      <c r="J37" s="5">
        <v>7558211</v>
      </c>
      <c r="K37" s="140"/>
      <c r="L37" s="155">
        <v>-1365771</v>
      </c>
      <c r="M37" s="5"/>
      <c r="N37" s="5">
        <v>7558211</v>
      </c>
    </row>
    <row r="38" spans="1:14" ht="15" customHeight="1">
      <c r="B38" s="15" t="s">
        <v>18</v>
      </c>
      <c r="C38" s="10"/>
      <c r="D38" s="10"/>
      <c r="E38" s="10"/>
      <c r="F38" s="12"/>
      <c r="H38" s="155">
        <v>1431605</v>
      </c>
      <c r="I38" s="31"/>
      <c r="J38" s="5">
        <v>135682</v>
      </c>
      <c r="K38" s="140"/>
      <c r="L38" s="155">
        <v>1429525</v>
      </c>
      <c r="M38" s="5"/>
      <c r="N38" s="5">
        <v>136592</v>
      </c>
    </row>
    <row r="39" spans="1:14" ht="15" customHeight="1">
      <c r="B39" s="17" t="s">
        <v>174</v>
      </c>
      <c r="C39" s="10"/>
      <c r="D39" s="10"/>
      <c r="E39" s="2"/>
      <c r="F39" s="9">
        <v>25</v>
      </c>
      <c r="G39" s="8"/>
      <c r="H39" s="151">
        <v>-16816033</v>
      </c>
      <c r="I39" s="5"/>
      <c r="J39" s="7">
        <v>0</v>
      </c>
      <c r="K39" s="142"/>
      <c r="L39" s="151">
        <v>-16816033</v>
      </c>
      <c r="M39" s="5"/>
      <c r="N39" s="7">
        <v>0</v>
      </c>
    </row>
    <row r="40" spans="1:14" ht="5.0999999999999996" customHeight="1">
      <c r="C40" s="10"/>
      <c r="D40" s="10"/>
      <c r="E40" s="10"/>
      <c r="F40" s="12"/>
      <c r="H40" s="158"/>
      <c r="I40" s="31"/>
      <c r="J40" s="31"/>
      <c r="K40" s="31"/>
      <c r="L40" s="158"/>
      <c r="M40" s="123"/>
      <c r="N40" s="31"/>
    </row>
    <row r="41" spans="1:14" ht="15" customHeight="1">
      <c r="A41" s="58" t="s">
        <v>73</v>
      </c>
      <c r="F41" s="12"/>
      <c r="H41" s="182">
        <f>SUM(H29:H39)</f>
        <v>329965393</v>
      </c>
      <c r="I41" s="5"/>
      <c r="J41" s="54">
        <f>SUM(J29:J39)</f>
        <v>206010799</v>
      </c>
      <c r="K41" s="5"/>
      <c r="L41" s="182">
        <f>SUM(L29:L39)</f>
        <v>329213270</v>
      </c>
      <c r="M41" s="5"/>
      <c r="N41" s="54">
        <f>SUM(N29:N39)</f>
        <v>204455195</v>
      </c>
    </row>
    <row r="42" spans="1:14" ht="15" customHeight="1">
      <c r="A42" s="1" t="s">
        <v>77</v>
      </c>
      <c r="F42" s="12"/>
      <c r="H42" s="182">
        <v>-1793496</v>
      </c>
      <c r="I42" s="5"/>
      <c r="J42" s="54">
        <v>-5924947</v>
      </c>
      <c r="K42" s="5"/>
      <c r="L42" s="182">
        <v>-1793496</v>
      </c>
      <c r="M42" s="5"/>
      <c r="N42" s="54">
        <v>-5923371</v>
      </c>
    </row>
    <row r="43" spans="1:14" s="8" customFormat="1" ht="15" customHeight="1">
      <c r="A43" s="17" t="s">
        <v>41</v>
      </c>
      <c r="C43" s="2"/>
      <c r="D43" s="2"/>
      <c r="E43" s="2"/>
      <c r="F43" s="18"/>
      <c r="H43" s="151">
        <v>-168058</v>
      </c>
      <c r="I43" s="5"/>
      <c r="J43" s="7">
        <v>-887915</v>
      </c>
      <c r="K43" s="5"/>
      <c r="L43" s="151">
        <v>-39103</v>
      </c>
      <c r="M43" s="128"/>
      <c r="N43" s="7">
        <v>-804327</v>
      </c>
    </row>
    <row r="44" spans="1:14" s="8" customFormat="1" ht="5.0999999999999996" customHeight="1">
      <c r="C44" s="2"/>
      <c r="D44" s="2"/>
      <c r="E44" s="2"/>
      <c r="F44" s="18"/>
      <c r="H44" s="155"/>
      <c r="I44" s="5"/>
      <c r="J44" s="5"/>
      <c r="K44" s="5"/>
      <c r="L44" s="155"/>
      <c r="M44" s="5"/>
      <c r="N44" s="5"/>
    </row>
    <row r="45" spans="1:14" ht="15" customHeight="1">
      <c r="A45" s="19" t="s">
        <v>202</v>
      </c>
      <c r="C45" s="10"/>
      <c r="D45" s="10"/>
      <c r="E45" s="10"/>
      <c r="F45" s="12"/>
      <c r="H45" s="180">
        <f>SUM(H41:H43)</f>
        <v>328003839</v>
      </c>
      <c r="I45" s="5"/>
      <c r="J45" s="55">
        <f>SUM(J41:J43)</f>
        <v>199197937</v>
      </c>
      <c r="K45" s="5"/>
      <c r="L45" s="180">
        <f>SUM(L41:L43)</f>
        <v>327380671</v>
      </c>
      <c r="M45" s="5"/>
      <c r="N45" s="55">
        <f>SUM(N41:N43)</f>
        <v>197727497</v>
      </c>
    </row>
    <row r="46" spans="1:14" ht="8.1" customHeight="1">
      <c r="A46" s="11"/>
      <c r="C46" s="10"/>
      <c r="D46" s="10"/>
      <c r="E46" s="10"/>
      <c r="F46" s="12"/>
      <c r="H46" s="155"/>
      <c r="I46" s="5"/>
      <c r="J46" s="5"/>
      <c r="K46" s="5"/>
      <c r="L46" s="155"/>
      <c r="M46" s="5"/>
      <c r="N46" s="5"/>
    </row>
    <row r="47" spans="1:14" ht="15" customHeight="1">
      <c r="A47" s="16" t="s">
        <v>42</v>
      </c>
      <c r="B47" s="10"/>
      <c r="C47" s="10"/>
      <c r="D47" s="10"/>
      <c r="E47" s="10"/>
      <c r="H47" s="155"/>
      <c r="I47" s="5"/>
      <c r="J47" s="5"/>
      <c r="K47" s="5"/>
      <c r="L47" s="155"/>
      <c r="M47" s="5"/>
      <c r="N47" s="5"/>
    </row>
    <row r="48" spans="1:14" ht="15" customHeight="1">
      <c r="A48" s="15" t="s">
        <v>161</v>
      </c>
      <c r="C48" s="10"/>
      <c r="D48" s="10"/>
      <c r="E48" s="10"/>
      <c r="H48" s="186">
        <v>0</v>
      </c>
      <c r="J48" s="143">
        <v>1000000</v>
      </c>
      <c r="L48" s="186">
        <v>0</v>
      </c>
      <c r="M48" s="144"/>
      <c r="N48" s="143">
        <v>1000000</v>
      </c>
    </row>
    <row r="49" spans="1:14" ht="15" customHeight="1">
      <c r="A49" s="17" t="s">
        <v>74</v>
      </c>
      <c r="B49" s="216"/>
      <c r="C49" s="216"/>
      <c r="D49" s="216"/>
      <c r="E49" s="216"/>
      <c r="H49" s="186">
        <v>-32322326</v>
      </c>
      <c r="J49" s="143">
        <v>-59027828</v>
      </c>
      <c r="L49" s="186">
        <v>-32322326</v>
      </c>
      <c r="M49" s="144"/>
      <c r="N49" s="143">
        <v>-59027828</v>
      </c>
    </row>
    <row r="50" spans="1:14" s="8" customFormat="1" ht="15" customHeight="1">
      <c r="A50" s="17" t="s">
        <v>75</v>
      </c>
      <c r="F50" s="13">
        <v>20</v>
      </c>
      <c r="G50" s="1"/>
      <c r="H50" s="155">
        <v>-16800</v>
      </c>
      <c r="I50" s="5"/>
      <c r="J50" s="5">
        <v>-1995272</v>
      </c>
      <c r="K50" s="5"/>
      <c r="L50" s="155">
        <v>-16800</v>
      </c>
      <c r="M50" s="5"/>
      <c r="N50" s="5">
        <v>-1995272</v>
      </c>
    </row>
    <row r="51" spans="1:14" s="8" customFormat="1" ht="15" customHeight="1">
      <c r="A51" s="15" t="s">
        <v>125</v>
      </c>
      <c r="B51" s="10"/>
      <c r="C51" s="10"/>
      <c r="D51" s="10"/>
      <c r="E51" s="10"/>
      <c r="H51" s="155">
        <v>677597</v>
      </c>
      <c r="I51" s="5"/>
      <c r="J51" s="5">
        <v>45</v>
      </c>
      <c r="K51" s="5"/>
      <c r="L51" s="155">
        <v>677597</v>
      </c>
      <c r="M51" s="5"/>
      <c r="N51" s="5">
        <v>45</v>
      </c>
    </row>
    <row r="52" spans="1:14" ht="15" customHeight="1">
      <c r="A52" s="15" t="s">
        <v>76</v>
      </c>
      <c r="B52" s="10"/>
      <c r="C52" s="10"/>
      <c r="D52" s="10"/>
      <c r="E52" s="10"/>
      <c r="H52" s="155">
        <v>459974</v>
      </c>
      <c r="I52" s="5"/>
      <c r="J52" s="5">
        <v>945762</v>
      </c>
      <c r="K52" s="5"/>
      <c r="L52" s="155">
        <v>445380</v>
      </c>
      <c r="M52" s="5"/>
      <c r="N52" s="5">
        <v>949032</v>
      </c>
    </row>
    <row r="53" spans="1:14" ht="15" customHeight="1">
      <c r="A53" s="15" t="s">
        <v>142</v>
      </c>
      <c r="B53" s="216"/>
      <c r="C53" s="10"/>
      <c r="D53" s="10"/>
      <c r="E53" s="10"/>
      <c r="F53" s="12">
        <v>34.4</v>
      </c>
      <c r="H53" s="192">
        <v>0</v>
      </c>
      <c r="I53" s="6"/>
      <c r="J53" s="193">
        <v>0</v>
      </c>
      <c r="K53" s="6"/>
      <c r="L53" s="192">
        <v>0</v>
      </c>
      <c r="M53" s="194"/>
      <c r="N53" s="193">
        <v>-5500000</v>
      </c>
    </row>
    <row r="54" spans="1:14" ht="15" customHeight="1">
      <c r="A54" s="15" t="s">
        <v>143</v>
      </c>
      <c r="B54" s="10"/>
      <c r="C54" s="10"/>
      <c r="D54" s="10"/>
      <c r="E54" s="10"/>
      <c r="F54" s="9"/>
      <c r="G54" s="8"/>
      <c r="H54" s="151">
        <v>0</v>
      </c>
      <c r="I54" s="5"/>
      <c r="J54" s="7">
        <v>0</v>
      </c>
      <c r="K54" s="5"/>
      <c r="L54" s="151">
        <v>0</v>
      </c>
      <c r="M54" s="5"/>
      <c r="N54" s="7">
        <v>5500000</v>
      </c>
    </row>
    <row r="55" spans="1:14" s="8" customFormat="1" ht="5.0999999999999996" customHeight="1">
      <c r="F55" s="13"/>
      <c r="H55" s="187"/>
      <c r="I55" s="6"/>
      <c r="J55" s="6"/>
      <c r="K55" s="6"/>
      <c r="L55" s="187"/>
      <c r="M55" s="6"/>
      <c r="N55" s="6"/>
    </row>
    <row r="56" spans="1:14" ht="15" customHeight="1">
      <c r="A56" s="16" t="s">
        <v>43</v>
      </c>
      <c r="H56" s="180">
        <f>SUM(H48:H55)</f>
        <v>-31201555</v>
      </c>
      <c r="I56" s="5"/>
      <c r="J56" s="55">
        <f>SUM(J48:J55)</f>
        <v>-59077293</v>
      </c>
      <c r="K56" s="5"/>
      <c r="L56" s="180">
        <f>SUM(L48:L55)</f>
        <v>-31216149</v>
      </c>
      <c r="M56" s="5"/>
      <c r="N56" s="55">
        <f>SUM(N48:N55)</f>
        <v>-59074023</v>
      </c>
    </row>
    <row r="57" spans="1:14" ht="15" customHeight="1">
      <c r="A57" s="16"/>
      <c r="H57" s="54"/>
      <c r="I57" s="5"/>
      <c r="J57" s="54"/>
      <c r="K57" s="5"/>
      <c r="L57" s="54"/>
      <c r="M57" s="5"/>
      <c r="N57" s="54"/>
    </row>
    <row r="58" spans="1:14" ht="9.75" customHeight="1">
      <c r="A58" s="16"/>
      <c r="H58" s="54"/>
      <c r="I58" s="5"/>
      <c r="J58" s="54"/>
      <c r="K58" s="5"/>
      <c r="L58" s="54"/>
      <c r="M58" s="5"/>
      <c r="N58" s="54"/>
    </row>
    <row r="59" spans="1:14" ht="21.95" customHeight="1">
      <c r="A59" s="129" t="str">
        <f>+EQ_Comp10!A39</f>
        <v>The accompanying notes are an integral part of these consolidated and separate financial statements.</v>
      </c>
      <c r="B59" s="23"/>
      <c r="C59" s="25"/>
      <c r="D59" s="25"/>
      <c r="E59" s="25"/>
      <c r="F59" s="26"/>
      <c r="G59" s="23"/>
      <c r="H59" s="7"/>
      <c r="I59" s="7"/>
      <c r="J59" s="7"/>
      <c r="K59" s="7"/>
      <c r="L59" s="55"/>
      <c r="M59" s="45"/>
      <c r="N59" s="55"/>
    </row>
    <row r="60" spans="1:14" s="8" customFormat="1" ht="16.5" customHeight="1">
      <c r="A60" s="10" t="str">
        <f>+A1</f>
        <v>Sunsweet Public Company Limited</v>
      </c>
      <c r="B60" s="2"/>
      <c r="C60" s="2"/>
      <c r="D60" s="2"/>
      <c r="E60" s="2"/>
      <c r="F60" s="9"/>
      <c r="H60" s="6"/>
      <c r="I60" s="6"/>
      <c r="J60" s="6"/>
      <c r="K60" s="6"/>
      <c r="L60" s="51"/>
      <c r="M60" s="43"/>
      <c r="N60" s="51"/>
    </row>
    <row r="61" spans="1:14" s="8" customFormat="1" ht="16.5" customHeight="1">
      <c r="A61" s="36" t="s">
        <v>78</v>
      </c>
      <c r="B61" s="10"/>
      <c r="C61" s="10"/>
      <c r="D61" s="2"/>
      <c r="E61" s="2"/>
      <c r="F61" s="9"/>
      <c r="H61" s="6"/>
      <c r="I61" s="6"/>
      <c r="J61" s="6"/>
      <c r="K61" s="6"/>
      <c r="L61" s="51"/>
      <c r="M61" s="43"/>
      <c r="N61" s="51"/>
    </row>
    <row r="62" spans="1:14" s="8" customFormat="1" ht="16.5" customHeight="1">
      <c r="A62" s="34" t="str">
        <f>A3</f>
        <v>For the year ended 31 December 2020</v>
      </c>
      <c r="B62" s="34"/>
      <c r="C62" s="34"/>
      <c r="D62" s="25"/>
      <c r="E62" s="25"/>
      <c r="F62" s="24"/>
      <c r="G62" s="23"/>
      <c r="H62" s="33"/>
      <c r="I62" s="33"/>
      <c r="J62" s="33"/>
      <c r="K62" s="33"/>
      <c r="L62" s="52"/>
      <c r="M62" s="42"/>
      <c r="N62" s="52"/>
    </row>
    <row r="63" spans="1:14" s="8" customFormat="1" ht="12" customHeight="1">
      <c r="A63" s="35"/>
      <c r="B63" s="35"/>
      <c r="C63" s="35"/>
      <c r="D63" s="2"/>
      <c r="E63" s="2"/>
      <c r="F63" s="9"/>
      <c r="H63" s="6"/>
      <c r="I63" s="6"/>
      <c r="J63" s="6"/>
      <c r="K63" s="6"/>
      <c r="L63" s="51"/>
      <c r="M63" s="43"/>
      <c r="N63" s="51"/>
    </row>
    <row r="64" spans="1:14" s="8" customFormat="1" ht="12" customHeight="1">
      <c r="F64" s="9"/>
      <c r="H64" s="6"/>
      <c r="I64" s="6"/>
      <c r="J64" s="6"/>
      <c r="K64" s="6"/>
      <c r="L64" s="51"/>
      <c r="M64" s="43"/>
      <c r="N64" s="51"/>
    </row>
    <row r="65" spans="1:14" s="8" customFormat="1" ht="16.5" customHeight="1">
      <c r="F65" s="9"/>
      <c r="H65" s="228" t="s">
        <v>51</v>
      </c>
      <c r="I65" s="228"/>
      <c r="J65" s="228"/>
      <c r="K65" s="27"/>
      <c r="L65" s="219" t="s">
        <v>52</v>
      </c>
      <c r="M65" s="219"/>
      <c r="N65" s="219"/>
    </row>
    <row r="66" spans="1:14" s="8" customFormat="1" ht="16.5" customHeight="1">
      <c r="F66" s="40"/>
      <c r="G66" s="1"/>
      <c r="H66" s="220" t="s">
        <v>67</v>
      </c>
      <c r="I66" s="220"/>
      <c r="J66" s="220"/>
      <c r="K66" s="28"/>
      <c r="L66" s="220" t="s">
        <v>67</v>
      </c>
      <c r="M66" s="220"/>
      <c r="N66" s="220"/>
    </row>
    <row r="67" spans="1:14" ht="16.5" customHeight="1">
      <c r="E67" s="1" t="s">
        <v>1</v>
      </c>
      <c r="F67" s="40"/>
      <c r="H67" s="30" t="s">
        <v>163</v>
      </c>
      <c r="I67" s="29"/>
      <c r="J67" s="30" t="s">
        <v>127</v>
      </c>
      <c r="K67" s="29"/>
      <c r="L67" s="30" t="s">
        <v>163</v>
      </c>
      <c r="M67" s="29"/>
      <c r="N67" s="30" t="s">
        <v>127</v>
      </c>
    </row>
    <row r="68" spans="1:14" ht="16.5" customHeight="1">
      <c r="F68" s="39" t="s">
        <v>10</v>
      </c>
      <c r="H68" s="44" t="s">
        <v>9</v>
      </c>
      <c r="I68" s="29"/>
      <c r="J68" s="44" t="s">
        <v>9</v>
      </c>
      <c r="K68" s="29"/>
      <c r="L68" s="44" t="s">
        <v>9</v>
      </c>
      <c r="M68" s="29"/>
      <c r="N68" s="44" t="s">
        <v>9</v>
      </c>
    </row>
    <row r="69" spans="1:14" ht="16.5" customHeight="1">
      <c r="A69" s="10" t="s">
        <v>44</v>
      </c>
      <c r="B69" s="10"/>
      <c r="C69" s="10"/>
      <c r="D69" s="10"/>
      <c r="E69" s="10"/>
      <c r="H69" s="155"/>
      <c r="I69" s="5"/>
      <c r="J69" s="5"/>
      <c r="K69" s="5"/>
      <c r="L69" s="155"/>
      <c r="M69" s="5"/>
      <c r="N69" s="5"/>
    </row>
    <row r="70" spans="1:14" ht="16.5" customHeight="1">
      <c r="A70" s="1" t="s">
        <v>133</v>
      </c>
      <c r="B70" s="10"/>
      <c r="C70" s="10"/>
      <c r="D70" s="10"/>
      <c r="E70" s="10"/>
      <c r="H70" s="155"/>
      <c r="I70" s="5"/>
      <c r="J70" s="5"/>
      <c r="K70" s="5"/>
      <c r="L70" s="155"/>
      <c r="M70" s="145"/>
      <c r="N70" s="5"/>
    </row>
    <row r="71" spans="1:14" ht="16.5" customHeight="1">
      <c r="B71" s="14" t="s">
        <v>17</v>
      </c>
      <c r="D71" s="10"/>
      <c r="E71" s="10"/>
      <c r="F71" s="12">
        <v>22.1</v>
      </c>
      <c r="H71" s="155">
        <v>268310415</v>
      </c>
      <c r="I71" s="5"/>
      <c r="J71" s="5">
        <v>722191398</v>
      </c>
      <c r="K71" s="5"/>
      <c r="L71" s="155">
        <v>268310415</v>
      </c>
      <c r="M71" s="145"/>
      <c r="N71" s="5">
        <v>722191398</v>
      </c>
    </row>
    <row r="72" spans="1:14" ht="16.5" customHeight="1">
      <c r="A72" s="14" t="s">
        <v>134</v>
      </c>
      <c r="B72" s="14"/>
      <c r="C72" s="14"/>
      <c r="D72" s="216"/>
      <c r="E72" s="216"/>
      <c r="F72" s="12"/>
      <c r="H72" s="155"/>
      <c r="I72" s="5"/>
      <c r="J72" s="5"/>
      <c r="K72" s="5"/>
      <c r="L72" s="155"/>
      <c r="M72" s="5"/>
      <c r="N72" s="5"/>
    </row>
    <row r="73" spans="1:14" ht="16.5" customHeight="1">
      <c r="A73" s="14"/>
      <c r="B73" s="14" t="s">
        <v>17</v>
      </c>
      <c r="D73" s="10"/>
      <c r="E73" s="10"/>
      <c r="F73" s="12">
        <v>22.1</v>
      </c>
      <c r="H73" s="155">
        <v>-481880638</v>
      </c>
      <c r="I73" s="5"/>
      <c r="J73" s="5">
        <v>-602528175</v>
      </c>
      <c r="K73" s="5"/>
      <c r="L73" s="155">
        <v>-481880638</v>
      </c>
      <c r="M73" s="5"/>
      <c r="N73" s="5">
        <v>-602528175</v>
      </c>
    </row>
    <row r="74" spans="1:14" ht="16.5" customHeight="1">
      <c r="A74" s="14" t="s">
        <v>175</v>
      </c>
      <c r="B74" s="14"/>
      <c r="C74" s="14"/>
      <c r="D74" s="216"/>
      <c r="E74" s="216"/>
      <c r="H74" s="155">
        <v>-7921057</v>
      </c>
      <c r="I74" s="5"/>
      <c r="J74" s="5">
        <v>0</v>
      </c>
      <c r="K74" s="5"/>
      <c r="L74" s="155">
        <v>-7921057</v>
      </c>
      <c r="M74" s="5"/>
      <c r="N74" s="5">
        <v>0</v>
      </c>
    </row>
    <row r="75" spans="1:14" ht="16.5" customHeight="1">
      <c r="A75" s="14" t="s">
        <v>221</v>
      </c>
      <c r="B75" s="14"/>
      <c r="C75" s="14"/>
      <c r="D75" s="216"/>
      <c r="E75" s="216"/>
      <c r="H75" s="155">
        <v>0</v>
      </c>
      <c r="I75" s="5"/>
      <c r="J75" s="5">
        <v>-16413933</v>
      </c>
      <c r="K75" s="5"/>
      <c r="L75" s="155">
        <v>0</v>
      </c>
      <c r="M75" s="5"/>
      <c r="N75" s="5">
        <v>-16413933</v>
      </c>
    </row>
    <row r="76" spans="1:14" ht="16.5" customHeight="1">
      <c r="A76" s="14" t="s">
        <v>146</v>
      </c>
      <c r="B76" s="14"/>
      <c r="C76" s="14"/>
      <c r="D76" s="216"/>
      <c r="E76" s="216"/>
      <c r="H76" s="155"/>
      <c r="I76" s="5"/>
      <c r="J76" s="5"/>
      <c r="K76" s="5"/>
      <c r="L76" s="155"/>
      <c r="M76" s="5"/>
      <c r="N76" s="5"/>
    </row>
    <row r="77" spans="1:14" ht="16.5" customHeight="1">
      <c r="A77" s="14"/>
      <c r="B77" s="14" t="s">
        <v>144</v>
      </c>
      <c r="C77" s="14"/>
      <c r="D77" s="216"/>
      <c r="E77" s="216"/>
      <c r="F77" s="12">
        <v>22.2</v>
      </c>
      <c r="H77" s="155">
        <v>0</v>
      </c>
      <c r="I77" s="5"/>
      <c r="J77" s="5">
        <v>9000000</v>
      </c>
      <c r="K77" s="5"/>
      <c r="L77" s="155">
        <v>0</v>
      </c>
      <c r="M77" s="5"/>
      <c r="N77" s="5">
        <v>9000000</v>
      </c>
    </row>
    <row r="78" spans="1:14" ht="16.5" customHeight="1">
      <c r="A78" s="14" t="s">
        <v>145</v>
      </c>
      <c r="B78" s="14"/>
      <c r="C78" s="14"/>
      <c r="D78" s="216"/>
      <c r="E78" s="216"/>
      <c r="H78" s="217"/>
      <c r="I78" s="216"/>
      <c r="J78" s="216"/>
      <c r="K78" s="216"/>
      <c r="L78" s="217"/>
      <c r="M78" s="216"/>
      <c r="N78" s="216"/>
    </row>
    <row r="79" spans="1:14" ht="16.5" customHeight="1">
      <c r="A79" s="14"/>
      <c r="B79" s="14" t="s">
        <v>144</v>
      </c>
      <c r="C79" s="14"/>
      <c r="D79" s="216"/>
      <c r="E79" s="216"/>
      <c r="F79" s="12">
        <v>22.2</v>
      </c>
      <c r="H79" s="155">
        <v>-3600000</v>
      </c>
      <c r="I79" s="5"/>
      <c r="J79" s="5">
        <v>-1500000</v>
      </c>
      <c r="K79" s="5"/>
      <c r="L79" s="155">
        <v>-3600000</v>
      </c>
      <c r="M79" s="5"/>
      <c r="N79" s="5">
        <v>-1500000</v>
      </c>
    </row>
    <row r="80" spans="1:14" ht="16.5" customHeight="1">
      <c r="A80" s="14" t="s">
        <v>203</v>
      </c>
      <c r="B80" s="14"/>
      <c r="C80" s="14"/>
      <c r="D80" s="216"/>
      <c r="E80" s="216"/>
      <c r="F80" s="13">
        <v>26</v>
      </c>
      <c r="H80" s="151">
        <v>-21500000</v>
      </c>
      <c r="I80" s="5"/>
      <c r="J80" s="7">
        <v>-21500000</v>
      </c>
      <c r="K80" s="5"/>
      <c r="L80" s="151">
        <v>-21500000</v>
      </c>
      <c r="M80" s="5"/>
      <c r="N80" s="7">
        <v>-21500000</v>
      </c>
    </row>
    <row r="81" spans="1:14" ht="16.5" customHeight="1">
      <c r="H81" s="155"/>
      <c r="I81" s="5"/>
      <c r="J81" s="5"/>
      <c r="K81" s="5"/>
      <c r="L81" s="155"/>
      <c r="M81" s="5"/>
      <c r="N81" s="5"/>
    </row>
    <row r="82" spans="1:14" ht="16.5" customHeight="1">
      <c r="A82" s="19" t="s">
        <v>204</v>
      </c>
      <c r="H82" s="160"/>
      <c r="I82" s="1"/>
      <c r="J82" s="1"/>
      <c r="K82" s="1"/>
      <c r="L82" s="160"/>
      <c r="M82" s="1"/>
      <c r="N82" s="1"/>
    </row>
    <row r="83" spans="1:14" ht="16.5" customHeight="1">
      <c r="A83" s="19"/>
      <c r="B83" s="10" t="s">
        <v>126</v>
      </c>
      <c r="H83" s="180">
        <f>SUM(H71:H80)</f>
        <v>-246591280</v>
      </c>
      <c r="I83" s="5"/>
      <c r="J83" s="55">
        <f>SUM(J71:J80)</f>
        <v>89249290</v>
      </c>
      <c r="K83" s="5"/>
      <c r="L83" s="180">
        <f>SUM(L71:L80)</f>
        <v>-246591280</v>
      </c>
      <c r="M83" s="5"/>
      <c r="N83" s="55">
        <f>SUM(N71:N80)</f>
        <v>89249290</v>
      </c>
    </row>
    <row r="84" spans="1:14" ht="12.95" customHeight="1">
      <c r="H84" s="155"/>
      <c r="I84" s="5"/>
      <c r="J84" s="5"/>
      <c r="K84" s="5"/>
      <c r="L84" s="155"/>
      <c r="M84" s="5"/>
      <c r="N84" s="5"/>
    </row>
    <row r="85" spans="1:14" ht="16.5" customHeight="1">
      <c r="A85" s="19" t="s">
        <v>210</v>
      </c>
      <c r="B85" s="10"/>
      <c r="H85" s="155">
        <f>SUM(H83,H56,H45)</f>
        <v>50211004</v>
      </c>
      <c r="I85" s="5"/>
      <c r="J85" s="5">
        <f>SUM(J83,J56,J45)</f>
        <v>229369934</v>
      </c>
      <c r="K85" s="5"/>
      <c r="L85" s="155">
        <f>SUM(L83,L56,L45)</f>
        <v>49573242</v>
      </c>
      <c r="M85" s="5"/>
      <c r="N85" s="5">
        <f>SUM(N83,N56,N45)</f>
        <v>227902764</v>
      </c>
    </row>
    <row r="86" spans="1:14" ht="16.5" customHeight="1">
      <c r="A86" s="14" t="s">
        <v>211</v>
      </c>
      <c r="H86" s="155"/>
      <c r="I86" s="5"/>
      <c r="J86" s="5"/>
      <c r="K86" s="5"/>
      <c r="L86" s="155"/>
      <c r="M86" s="5"/>
      <c r="N86" s="5"/>
    </row>
    <row r="87" spans="1:14" ht="16.5" customHeight="1">
      <c r="A87" s="14"/>
      <c r="B87" s="1" t="s">
        <v>212</v>
      </c>
      <c r="H87" s="151">
        <f>'BS 5-7'!G15</f>
        <v>243351249</v>
      </c>
      <c r="I87" s="5"/>
      <c r="J87" s="7">
        <v>13981315</v>
      </c>
      <c r="K87" s="5"/>
      <c r="L87" s="151">
        <f>'BS 5-7'!K15</f>
        <v>241561273</v>
      </c>
      <c r="M87" s="5"/>
      <c r="N87" s="7">
        <v>13658509</v>
      </c>
    </row>
    <row r="88" spans="1:14" ht="16.5" customHeight="1">
      <c r="H88" s="155"/>
      <c r="I88" s="5"/>
      <c r="J88" s="5"/>
      <c r="K88" s="5"/>
      <c r="L88" s="155"/>
      <c r="M88" s="5"/>
      <c r="N88" s="5"/>
    </row>
    <row r="89" spans="1:14" ht="16.5" customHeight="1">
      <c r="A89" s="20" t="s">
        <v>205</v>
      </c>
      <c r="H89" s="160"/>
      <c r="I89" s="1"/>
      <c r="J89" s="1"/>
      <c r="K89" s="1"/>
      <c r="L89" s="160"/>
      <c r="M89" s="1"/>
      <c r="N89" s="1"/>
    </row>
    <row r="90" spans="1:14" ht="16.5" customHeight="1" thickBot="1">
      <c r="A90" s="20"/>
      <c r="B90" s="10" t="s">
        <v>206</v>
      </c>
      <c r="H90" s="181">
        <f>SUM(H85:H87)</f>
        <v>293562253</v>
      </c>
      <c r="I90" s="31"/>
      <c r="J90" s="130">
        <f>SUM(J85:J87)</f>
        <v>243351249</v>
      </c>
      <c r="K90" s="31"/>
      <c r="L90" s="181">
        <f>SUM(L85:L87)</f>
        <v>291134515</v>
      </c>
      <c r="M90" s="31"/>
      <c r="N90" s="130">
        <f>SUM(N85:N87)</f>
        <v>241561273</v>
      </c>
    </row>
    <row r="91" spans="1:14" ht="16.5" customHeight="1" thickTop="1">
      <c r="A91" s="20"/>
      <c r="B91" s="10"/>
      <c r="H91" s="182"/>
      <c r="I91" s="31"/>
      <c r="J91" s="54"/>
      <c r="K91" s="31"/>
      <c r="L91" s="182"/>
      <c r="M91" s="31"/>
      <c r="N91" s="54"/>
    </row>
    <row r="92" spans="1:14" ht="12.95" customHeight="1">
      <c r="A92" s="20"/>
      <c r="H92" s="182"/>
      <c r="I92" s="31"/>
      <c r="J92" s="54"/>
      <c r="K92" s="31"/>
      <c r="L92" s="182"/>
      <c r="M92" s="31"/>
      <c r="N92" s="54"/>
    </row>
    <row r="93" spans="1:14" s="8" customFormat="1" ht="16.5" customHeight="1">
      <c r="A93" s="19" t="s">
        <v>159</v>
      </c>
      <c r="D93" s="21"/>
      <c r="E93" s="21"/>
      <c r="F93" s="21"/>
      <c r="G93" s="21"/>
      <c r="H93" s="183"/>
      <c r="I93" s="56"/>
      <c r="J93" s="56"/>
      <c r="K93" s="56"/>
      <c r="L93" s="183"/>
      <c r="M93" s="57"/>
      <c r="N93" s="56"/>
    </row>
    <row r="94" spans="1:14" s="8" customFormat="1" ht="16.5" customHeight="1">
      <c r="D94" s="21"/>
      <c r="E94" s="21"/>
      <c r="F94" s="21"/>
      <c r="G94" s="21"/>
      <c r="H94" s="183"/>
      <c r="I94" s="56"/>
      <c r="J94" s="56"/>
      <c r="K94" s="56"/>
      <c r="L94" s="183"/>
      <c r="M94" s="57"/>
      <c r="N94" s="56"/>
    </row>
    <row r="95" spans="1:14" s="8" customFormat="1" ht="16.5" customHeight="1">
      <c r="A95" s="38" t="s">
        <v>0</v>
      </c>
      <c r="B95" s="22" t="s">
        <v>216</v>
      </c>
      <c r="D95" s="21"/>
      <c r="E95" s="21"/>
      <c r="F95" s="21"/>
      <c r="G95" s="21"/>
      <c r="H95" s="155">
        <v>10721988</v>
      </c>
      <c r="I95" s="5"/>
      <c r="J95" s="5">
        <v>0</v>
      </c>
      <c r="K95" s="5"/>
      <c r="L95" s="155">
        <v>10721988</v>
      </c>
      <c r="M95" s="5"/>
      <c r="N95" s="5">
        <v>0</v>
      </c>
    </row>
    <row r="96" spans="1:14" s="8" customFormat="1" ht="16.5" customHeight="1">
      <c r="A96" s="38" t="s">
        <v>0</v>
      </c>
      <c r="B96" s="22" t="s">
        <v>207</v>
      </c>
      <c r="D96" s="21"/>
      <c r="E96" s="21"/>
      <c r="F96" s="21"/>
      <c r="G96" s="21"/>
      <c r="H96" s="155">
        <v>10721988</v>
      </c>
      <c r="I96" s="5"/>
      <c r="J96" s="5">
        <v>14233645</v>
      </c>
      <c r="K96" s="5"/>
      <c r="L96" s="155">
        <v>10721988</v>
      </c>
      <c r="M96" s="5"/>
      <c r="N96" s="5">
        <v>14233645</v>
      </c>
    </row>
    <row r="97" spans="1:14" s="8" customFormat="1" ht="16.5" customHeight="1">
      <c r="A97" s="38" t="s">
        <v>0</v>
      </c>
      <c r="B97" s="22" t="s">
        <v>89</v>
      </c>
      <c r="D97" s="21"/>
      <c r="E97" s="21"/>
      <c r="F97" s="21"/>
      <c r="G97" s="21"/>
      <c r="H97" s="184"/>
      <c r="L97" s="184"/>
    </row>
    <row r="98" spans="1:14" s="8" customFormat="1" ht="16.5" customHeight="1">
      <c r="C98" s="38" t="s">
        <v>90</v>
      </c>
      <c r="F98" s="21"/>
      <c r="G98" s="21"/>
      <c r="H98" s="155">
        <v>4885000</v>
      </c>
      <c r="I98" s="5"/>
      <c r="J98" s="5">
        <v>4732760</v>
      </c>
      <c r="K98" s="5"/>
      <c r="L98" s="155">
        <v>4885000</v>
      </c>
      <c r="M98" s="5"/>
      <c r="N98" s="5">
        <v>4732760</v>
      </c>
    </row>
    <row r="99" spans="1:14" s="8" customFormat="1" ht="16.5" customHeight="1">
      <c r="C99" s="38"/>
      <c r="F99" s="21"/>
      <c r="G99" s="21"/>
      <c r="H99" s="5"/>
      <c r="I99" s="5"/>
      <c r="J99" s="5"/>
      <c r="K99" s="5"/>
      <c r="L99" s="5"/>
      <c r="M99" s="5"/>
      <c r="N99" s="5"/>
    </row>
    <row r="100" spans="1:14" s="8" customFormat="1" ht="16.5" customHeight="1">
      <c r="C100" s="38"/>
      <c r="F100" s="21"/>
      <c r="G100" s="21"/>
      <c r="H100" s="5"/>
      <c r="I100" s="5"/>
      <c r="J100" s="5"/>
      <c r="K100" s="5"/>
      <c r="L100" s="5"/>
      <c r="M100" s="5"/>
      <c r="N100" s="5"/>
    </row>
    <row r="101" spans="1:14" s="8" customFormat="1" ht="16.5" customHeight="1">
      <c r="C101" s="38"/>
      <c r="F101" s="21"/>
      <c r="G101" s="21"/>
      <c r="H101" s="5"/>
      <c r="I101" s="5"/>
      <c r="J101" s="5"/>
      <c r="K101" s="5"/>
      <c r="L101" s="5"/>
      <c r="M101" s="5"/>
      <c r="N101" s="5"/>
    </row>
    <row r="102" spans="1:14" s="8" customFormat="1" ht="16.5" customHeight="1">
      <c r="C102" s="38"/>
      <c r="F102" s="21"/>
      <c r="G102" s="21"/>
      <c r="H102" s="5"/>
      <c r="I102" s="5"/>
      <c r="J102" s="5"/>
      <c r="K102" s="5"/>
      <c r="L102" s="5"/>
      <c r="M102" s="5"/>
      <c r="N102" s="5"/>
    </row>
    <row r="103" spans="1:14" s="8" customFormat="1" ht="16.5" customHeight="1">
      <c r="C103" s="38"/>
      <c r="F103" s="21"/>
      <c r="G103" s="21"/>
      <c r="H103" s="5"/>
      <c r="I103" s="5"/>
      <c r="J103" s="5"/>
      <c r="K103" s="5"/>
      <c r="L103" s="5"/>
      <c r="M103" s="5"/>
      <c r="N103" s="5"/>
    </row>
    <row r="104" spans="1:14" s="8" customFormat="1" ht="16.5" customHeight="1">
      <c r="C104" s="38"/>
      <c r="F104" s="21"/>
      <c r="G104" s="21"/>
      <c r="H104" s="5"/>
      <c r="I104" s="5"/>
      <c r="J104" s="5"/>
      <c r="K104" s="5"/>
      <c r="L104" s="5"/>
      <c r="M104" s="5"/>
      <c r="N104" s="5"/>
    </row>
    <row r="105" spans="1:14" s="8" customFormat="1" ht="16.5" customHeight="1">
      <c r="C105" s="38"/>
      <c r="F105" s="21"/>
      <c r="G105" s="21"/>
      <c r="H105" s="5"/>
      <c r="I105" s="5"/>
      <c r="J105" s="5"/>
      <c r="K105" s="5"/>
      <c r="L105" s="5"/>
      <c r="M105" s="5"/>
      <c r="N105" s="5"/>
    </row>
    <row r="106" spans="1:14" s="8" customFormat="1" ht="16.5" customHeight="1">
      <c r="C106" s="38"/>
      <c r="F106" s="21"/>
      <c r="G106" s="21"/>
      <c r="H106" s="5"/>
      <c r="I106" s="5"/>
      <c r="J106" s="5"/>
      <c r="K106" s="5"/>
      <c r="L106" s="5"/>
      <c r="M106" s="5"/>
      <c r="N106" s="5"/>
    </row>
    <row r="107" spans="1:14" s="8" customFormat="1" ht="16.5" customHeight="1">
      <c r="C107" s="38"/>
      <c r="F107" s="21"/>
      <c r="G107" s="21"/>
      <c r="H107" s="5"/>
      <c r="I107" s="5"/>
      <c r="J107" s="5"/>
      <c r="K107" s="5"/>
      <c r="L107" s="5"/>
      <c r="M107" s="5"/>
      <c r="N107" s="5"/>
    </row>
    <row r="108" spans="1:14" s="8" customFormat="1" ht="16.5" customHeight="1">
      <c r="C108" s="38"/>
      <c r="F108" s="21"/>
      <c r="G108" s="21"/>
      <c r="H108" s="5"/>
      <c r="I108" s="5"/>
      <c r="J108" s="5"/>
      <c r="K108" s="5"/>
      <c r="L108" s="5"/>
      <c r="M108" s="5"/>
      <c r="N108" s="5"/>
    </row>
    <row r="109" spans="1:14" s="8" customFormat="1" ht="16.5" customHeight="1">
      <c r="C109" s="38"/>
      <c r="F109" s="21"/>
      <c r="G109" s="21"/>
      <c r="H109" s="5"/>
      <c r="I109" s="5"/>
      <c r="J109" s="5"/>
      <c r="K109" s="5"/>
      <c r="L109" s="5"/>
      <c r="M109" s="5"/>
      <c r="N109" s="5"/>
    </row>
    <row r="110" spans="1:14" s="8" customFormat="1" ht="6.75" customHeight="1">
      <c r="C110" s="38"/>
      <c r="F110" s="21"/>
      <c r="G110" s="21"/>
      <c r="H110" s="5"/>
      <c r="I110" s="5"/>
      <c r="J110" s="5"/>
      <c r="K110" s="5"/>
      <c r="L110" s="5"/>
      <c r="M110" s="5"/>
      <c r="N110" s="5"/>
    </row>
    <row r="111" spans="1:14" ht="21.95" customHeight="1">
      <c r="A111" s="23" t="str">
        <f>+A59</f>
        <v>The accompanying notes are an integral part of these consolidated and separate financial statements.</v>
      </c>
      <c r="B111" s="23"/>
      <c r="C111" s="23"/>
      <c r="D111" s="23"/>
      <c r="E111" s="23"/>
      <c r="F111" s="24"/>
      <c r="G111" s="23"/>
      <c r="H111" s="33"/>
      <c r="I111" s="33"/>
      <c r="J111" s="33"/>
      <c r="K111" s="33"/>
      <c r="L111" s="52"/>
      <c r="M111" s="42"/>
      <c r="N111" s="52"/>
    </row>
  </sheetData>
  <mergeCells count="8">
    <mergeCell ref="L7:N7"/>
    <mergeCell ref="L66:N66"/>
    <mergeCell ref="H6:J6"/>
    <mergeCell ref="L6:N6"/>
    <mergeCell ref="H7:J7"/>
    <mergeCell ref="H65:J65"/>
    <mergeCell ref="L65:N65"/>
    <mergeCell ref="H66:J66"/>
  </mergeCells>
  <pageMargins left="0.8" right="0.5" top="0.5" bottom="0.6" header="0.49" footer="0.4"/>
  <pageSetup paperSize="9" scale="95" firstPageNumber="11" orientation="portrait" useFirstPageNumber="1" horizontalDpi="1200" verticalDpi="1200" r:id="rId1"/>
  <headerFooter>
    <oddFooter>&amp;R&amp;"Arial,Regular"&amp;9&amp;P</oddFooter>
  </headerFooter>
  <ignoredErrors>
    <ignoredError sqref="H8:N9 H67:N6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 5-7</vt:lpstr>
      <vt:lpstr>PL8</vt:lpstr>
      <vt:lpstr>EQ_Conso9</vt:lpstr>
      <vt:lpstr>EQ_Comp10</vt:lpstr>
      <vt:lpstr>CF11-12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Praphensri Puttaluck</cp:lastModifiedBy>
  <cp:lastPrinted>2021-02-22T10:27:07Z</cp:lastPrinted>
  <dcterms:created xsi:type="dcterms:W3CDTF">2016-01-27T05:06:50Z</dcterms:created>
  <dcterms:modified xsi:type="dcterms:W3CDTF">2021-02-22T10:27:45Z</dcterms:modified>
</cp:coreProperties>
</file>